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barlow/Downloads/"/>
    </mc:Choice>
  </mc:AlternateContent>
  <xr:revisionPtr revIDLastSave="0" documentId="13_ncr:1_{45F341BF-1DB6-7540-94BC-E5A72AE407EB}" xr6:coauthVersionLast="47" xr6:coauthVersionMax="47" xr10:uidLastSave="{00000000-0000-0000-0000-000000000000}"/>
  <bookViews>
    <workbookView xWindow="1100" yWindow="820" windowWidth="37300" windowHeight="19200" xr2:uid="{64E8B61B-881C-E54C-81E9-603D899669F2}"/>
  </bookViews>
  <sheets>
    <sheet name="Sheet1" sheetId="1" r:id="rId1"/>
  </sheets>
  <definedNames>
    <definedName name="_xlchart.v1.0" hidden="1">Sheet1!$A$12:$A$111</definedName>
    <definedName name="_xlchart.v1.1" hidden="1">Sheet1!$D$10</definedName>
    <definedName name="_xlchart.v1.10" hidden="1">Sheet1!$G$12:$G$111</definedName>
    <definedName name="_xlchart.v1.11" hidden="1">Sheet1!$A$12:$A$111</definedName>
    <definedName name="_xlchart.v1.12" hidden="1">Sheet1!$D$10</definedName>
    <definedName name="_xlchart.v1.13" hidden="1">Sheet1!$D$12:$D$110</definedName>
    <definedName name="_xlchart.v1.14" hidden="1">Sheet1!$G$10</definedName>
    <definedName name="_xlchart.v1.15" hidden="1">Sheet1!$G$12:$G$111</definedName>
    <definedName name="_xlchart.v1.16" hidden="1">Sheet1!$A$12:$A$110</definedName>
    <definedName name="_xlchart.v1.17" hidden="1">Sheet1!$A$12:$A$111</definedName>
    <definedName name="_xlchart.v1.18" hidden="1">Sheet1!$D$10</definedName>
    <definedName name="_xlchart.v1.19" hidden="1">Sheet1!$D$12:$D$110</definedName>
    <definedName name="_xlchart.v1.2" hidden="1">Sheet1!$D$12:$D$110</definedName>
    <definedName name="_xlchart.v1.20" hidden="1">Sheet1!$G$10</definedName>
    <definedName name="_xlchart.v1.21" hidden="1">Sheet1!$G$12:$G$111</definedName>
    <definedName name="_xlchart.v1.22" hidden="1">Sheet1!$A$12:$A$110</definedName>
    <definedName name="_xlchart.v1.23" hidden="1">Sheet1!$A$12:$A$111</definedName>
    <definedName name="_xlchart.v1.24" hidden="1">Sheet1!$D$10</definedName>
    <definedName name="_xlchart.v1.25" hidden="1">Sheet1!$D$12:$D$110</definedName>
    <definedName name="_xlchart.v1.26" hidden="1">Sheet1!$G$10</definedName>
    <definedName name="_xlchart.v1.27" hidden="1">Sheet1!$G$12:$G$111</definedName>
    <definedName name="_xlchart.v1.28" hidden="1">Sheet1!$A$12:$A$111</definedName>
    <definedName name="_xlchart.v1.29" hidden="1">Sheet1!$D$10</definedName>
    <definedName name="_xlchart.v1.3" hidden="1">Sheet1!$G$10</definedName>
    <definedName name="_xlchart.v1.30" hidden="1">Sheet1!$D$12:$D$110</definedName>
    <definedName name="_xlchart.v1.31" hidden="1">Sheet1!$G$10</definedName>
    <definedName name="_xlchart.v1.32" hidden="1">Sheet1!$G$12:$G$111</definedName>
    <definedName name="_xlchart.v1.33" hidden="1">Sheet1!$A$12:$A$111</definedName>
    <definedName name="_xlchart.v1.34" hidden="1">Sheet1!$D$10</definedName>
    <definedName name="_xlchart.v1.35" hidden="1">Sheet1!$D$12:$D$110</definedName>
    <definedName name="_xlchart.v1.36" hidden="1">Sheet1!$G$10</definedName>
    <definedName name="_xlchart.v1.37" hidden="1">Sheet1!$G$12:$G$111</definedName>
    <definedName name="_xlchart.v1.4" hidden="1">Sheet1!$G$12:$G$111</definedName>
    <definedName name="_xlchart.v1.5" hidden="1">Sheet1!$A$12:$A$110</definedName>
    <definedName name="_xlchart.v1.6" hidden="1">Sheet1!$A$12:$A$111</definedName>
    <definedName name="_xlchart.v1.7" hidden="1">Sheet1!$D$10</definedName>
    <definedName name="_xlchart.v1.8" hidden="1">Sheet1!$D$12:$D$110</definedName>
    <definedName name="_xlchart.v1.9" hidden="1">Sheet1!$G$10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C16" i="1"/>
  <c r="C15" i="1"/>
  <c r="C14" i="1"/>
  <c r="C13" i="1"/>
  <c r="C12" i="1"/>
  <c r="A12" i="1"/>
  <c r="G12" i="1" s="1"/>
  <c r="E12" i="1" l="1"/>
  <c r="D12" i="1"/>
  <c r="D13" i="1" s="1"/>
  <c r="A13" i="1"/>
  <c r="A14" i="1" s="1"/>
  <c r="H12" i="1"/>
  <c r="I12" i="1" s="1"/>
  <c r="F12" i="1"/>
  <c r="E13" i="1"/>
  <c r="F13" i="1" s="1"/>
  <c r="H13" i="1"/>
  <c r="I13" i="1" s="1"/>
  <c r="G13" i="1" l="1"/>
  <c r="B13" i="1"/>
  <c r="G14" i="1"/>
  <c r="H14" i="1"/>
  <c r="I14" i="1" s="1"/>
  <c r="A15" i="1"/>
  <c r="E14" i="1"/>
  <c r="F14" i="1" s="1"/>
  <c r="D14" i="1"/>
  <c r="B14" i="1"/>
  <c r="B15" i="1" s="1"/>
  <c r="H15" i="1" l="1"/>
  <c r="I15" i="1" s="1"/>
  <c r="G15" i="1"/>
  <c r="D15" i="1"/>
  <c r="A16" i="1"/>
  <c r="E15" i="1"/>
  <c r="F15" i="1" s="1"/>
  <c r="B16" i="1"/>
  <c r="G16" i="1" l="1"/>
  <c r="H16" i="1"/>
  <c r="I16" i="1" s="1"/>
  <c r="D16" i="1"/>
  <c r="A17" i="1"/>
  <c r="E16" i="1"/>
  <c r="F16" i="1" s="1"/>
  <c r="B17" i="1"/>
  <c r="H17" i="1" l="1"/>
  <c r="I17" i="1" s="1"/>
  <c r="G17" i="1"/>
  <c r="D17" i="1"/>
  <c r="A18" i="1"/>
  <c r="E17" i="1"/>
  <c r="F17" i="1" s="1"/>
  <c r="B18" i="1"/>
  <c r="G18" i="1" l="1"/>
  <c r="H18" i="1"/>
  <c r="I18" i="1" s="1"/>
  <c r="A19" i="1"/>
  <c r="E18" i="1"/>
  <c r="F18" i="1" s="1"/>
  <c r="D18" i="1"/>
  <c r="D19" i="1" s="1"/>
  <c r="B19" i="1"/>
  <c r="H19" i="1" l="1"/>
  <c r="I19" i="1" s="1"/>
  <c r="G19" i="1"/>
  <c r="A20" i="1"/>
  <c r="E19" i="1"/>
  <c r="F19" i="1" s="1"/>
  <c r="B20" i="1" l="1"/>
  <c r="H20" i="1"/>
  <c r="I20" i="1" s="1"/>
  <c r="G20" i="1"/>
  <c r="A21" i="1"/>
  <c r="E20" i="1"/>
  <c r="F20" i="1" s="1"/>
  <c r="D20" i="1"/>
  <c r="B21" i="1"/>
  <c r="H21" i="1" l="1"/>
  <c r="I21" i="1" s="1"/>
  <c r="G21" i="1"/>
  <c r="D21" i="1"/>
  <c r="A22" i="1"/>
  <c r="E21" i="1"/>
  <c r="F21" i="1" s="1"/>
  <c r="B22" i="1"/>
  <c r="H22" i="1" l="1"/>
  <c r="I22" i="1" s="1"/>
  <c r="G22" i="1"/>
  <c r="A23" i="1"/>
  <c r="E22" i="1"/>
  <c r="F22" i="1" s="1"/>
  <c r="D22" i="1"/>
  <c r="B23" i="1"/>
  <c r="D23" i="1" l="1"/>
  <c r="H23" i="1"/>
  <c r="I23" i="1" s="1"/>
  <c r="G23" i="1"/>
  <c r="A24" i="1"/>
  <c r="E23" i="1"/>
  <c r="F23" i="1" s="1"/>
  <c r="H24" i="1" l="1"/>
  <c r="I24" i="1" s="1"/>
  <c r="B24" i="1"/>
  <c r="G24" i="1"/>
  <c r="D24" i="1"/>
  <c r="A25" i="1"/>
  <c r="E24" i="1"/>
  <c r="F24" i="1" s="1"/>
  <c r="B25" i="1"/>
  <c r="H25" i="1" l="1"/>
  <c r="I25" i="1" s="1"/>
  <c r="G25" i="1"/>
  <c r="A26" i="1"/>
  <c r="E25" i="1"/>
  <c r="F25" i="1" s="1"/>
  <c r="D25" i="1"/>
  <c r="D26" i="1" s="1"/>
  <c r="B26" i="1"/>
  <c r="H26" i="1" l="1"/>
  <c r="I26" i="1" s="1"/>
  <c r="G26" i="1"/>
  <c r="A27" i="1"/>
  <c r="E26" i="1"/>
  <c r="F26" i="1" s="1"/>
  <c r="B27" i="1"/>
  <c r="G27" i="1" l="1"/>
  <c r="H27" i="1"/>
  <c r="I27" i="1"/>
  <c r="A28" i="1"/>
  <c r="E27" i="1"/>
  <c r="F27" i="1" s="1"/>
  <c r="D27" i="1"/>
  <c r="D28" i="1" s="1"/>
  <c r="B28" i="1"/>
  <c r="H28" i="1" l="1"/>
  <c r="I28" i="1"/>
  <c r="G28" i="1"/>
  <c r="A29" i="1"/>
  <c r="E28" i="1"/>
  <c r="F28" i="1" s="1"/>
  <c r="B29" i="1"/>
  <c r="G29" i="1" l="1"/>
  <c r="H29" i="1"/>
  <c r="I29" i="1"/>
  <c r="A30" i="1"/>
  <c r="E29" i="1"/>
  <c r="F29" i="1" s="1"/>
  <c r="D29" i="1"/>
  <c r="D30" i="1" s="1"/>
  <c r="B30" i="1"/>
  <c r="H30" i="1" l="1"/>
  <c r="I30" i="1" s="1"/>
  <c r="G30" i="1"/>
  <c r="A31" i="1"/>
  <c r="E30" i="1"/>
  <c r="F30" i="1" s="1"/>
  <c r="B31" i="1" l="1"/>
  <c r="H31" i="1"/>
  <c r="I31" i="1" s="1"/>
  <c r="G31" i="1"/>
  <c r="A32" i="1"/>
  <c r="E31" i="1"/>
  <c r="F31" i="1" s="1"/>
  <c r="D31" i="1"/>
  <c r="D32" i="1" s="1"/>
  <c r="B32" i="1" l="1"/>
  <c r="H32" i="1"/>
  <c r="G32" i="1"/>
  <c r="A33" i="1"/>
  <c r="E32" i="1"/>
  <c r="D33" i="1" s="1"/>
  <c r="B33" i="1"/>
  <c r="G33" i="1" l="1"/>
  <c r="H33" i="1"/>
  <c r="F32" i="1"/>
  <c r="I32" i="1"/>
  <c r="A34" i="1"/>
  <c r="B34" i="1" s="1"/>
  <c r="E33" i="1"/>
  <c r="E34" i="1" l="1"/>
  <c r="F34" i="1"/>
  <c r="H34" i="1"/>
  <c r="I34" i="1" s="1"/>
  <c r="F33" i="1"/>
  <c r="I33" i="1"/>
  <c r="G34" i="1"/>
  <c r="A35" i="1"/>
  <c r="D34" i="1"/>
  <c r="D35" i="1" s="1"/>
  <c r="B35" i="1"/>
  <c r="G35" i="1" l="1"/>
  <c r="A36" i="1"/>
  <c r="H35" i="1"/>
  <c r="H36" i="1" s="1"/>
  <c r="E35" i="1"/>
  <c r="F35" i="1" s="1"/>
  <c r="B36" i="1"/>
  <c r="I35" i="1" l="1"/>
  <c r="A37" i="1"/>
  <c r="I36" i="1"/>
  <c r="G36" i="1"/>
  <c r="G37" i="1" s="1"/>
  <c r="E36" i="1"/>
  <c r="E37" i="1" s="1"/>
  <c r="D36" i="1"/>
  <c r="F36" i="1" l="1"/>
  <c r="A38" i="1"/>
  <c r="F37" i="1"/>
  <c r="B37" i="1"/>
  <c r="B38" i="1" s="1"/>
  <c r="D37" i="1"/>
  <c r="D38" i="1" s="1"/>
  <c r="H37" i="1"/>
  <c r="H38" i="1" s="1"/>
  <c r="I37" i="1" l="1"/>
  <c r="A39" i="1"/>
  <c r="I38" i="1"/>
  <c r="G38" i="1"/>
  <c r="G39" i="1" s="1"/>
  <c r="E38" i="1"/>
  <c r="E39" i="1" s="1"/>
  <c r="D39" i="1" l="1"/>
  <c r="B39" i="1"/>
  <c r="F38" i="1"/>
  <c r="A40" i="1"/>
  <c r="F39" i="1"/>
  <c r="H39" i="1"/>
  <c r="H40" i="1" l="1"/>
  <c r="I39" i="1"/>
  <c r="A41" i="1"/>
  <c r="I40" i="1"/>
  <c r="E40" i="1"/>
  <c r="E41" i="1" s="1"/>
  <c r="B40" i="1"/>
  <c r="G40" i="1"/>
  <c r="G41" i="1" s="1"/>
  <c r="D40" i="1"/>
  <c r="D41" i="1" s="1"/>
  <c r="B41" i="1" l="1"/>
  <c r="F40" i="1"/>
  <c r="A42" i="1"/>
  <c r="F41" i="1"/>
  <c r="H41" i="1"/>
  <c r="H42" i="1" s="1"/>
  <c r="I41" i="1" l="1"/>
  <c r="A43" i="1"/>
  <c r="I42" i="1"/>
  <c r="G42" i="1"/>
  <c r="G43" i="1" s="1"/>
  <c r="B42" i="1"/>
  <c r="B43" i="1" s="1"/>
  <c r="E42" i="1"/>
  <c r="E43" i="1" s="1"/>
  <c r="D42" i="1"/>
  <c r="D43" i="1" s="1"/>
  <c r="F42" i="1" l="1"/>
  <c r="A44" i="1"/>
  <c r="F43" i="1"/>
  <c r="H43" i="1"/>
  <c r="H44" i="1" l="1"/>
  <c r="I43" i="1"/>
  <c r="A45" i="1"/>
  <c r="I44" i="1"/>
  <c r="G44" i="1"/>
  <c r="G45" i="1" s="1"/>
  <c r="B44" i="1"/>
  <c r="B45" i="1" s="1"/>
  <c r="E44" i="1"/>
  <c r="E45" i="1" s="1"/>
  <c r="D44" i="1"/>
  <c r="D45" i="1" s="1"/>
  <c r="F44" i="1" l="1"/>
  <c r="A46" i="1"/>
  <c r="F45" i="1"/>
  <c r="H45" i="1"/>
  <c r="H46" i="1" s="1"/>
  <c r="A47" i="1" l="1"/>
  <c r="H47" i="1" s="1"/>
  <c r="I46" i="1"/>
  <c r="G46" i="1"/>
  <c r="B46" i="1"/>
  <c r="E46" i="1"/>
  <c r="I45" i="1"/>
  <c r="D46" i="1"/>
  <c r="E47" i="1" l="1"/>
  <c r="B47" i="1"/>
  <c r="G47" i="1"/>
  <c r="F46" i="1"/>
  <c r="A48" i="1"/>
  <c r="I47" i="1"/>
  <c r="F47" i="1"/>
  <c r="D47" i="1"/>
  <c r="D48" i="1" l="1"/>
  <c r="A49" i="1"/>
  <c r="G48" i="1"/>
  <c r="B48" i="1"/>
  <c r="B49" i="1" s="1"/>
  <c r="E48" i="1"/>
  <c r="H48" i="1"/>
  <c r="H49" i="1" l="1"/>
  <c r="E49" i="1"/>
  <c r="D49" i="1"/>
  <c r="G49" i="1"/>
  <c r="I48" i="1"/>
  <c r="F48" i="1"/>
  <c r="A50" i="1"/>
  <c r="I49" i="1"/>
  <c r="F49" i="1"/>
  <c r="A51" i="1" l="1"/>
  <c r="G50" i="1"/>
  <c r="B50" i="1"/>
  <c r="B51" i="1" s="1"/>
  <c r="E50" i="1"/>
  <c r="E51" i="1" s="1"/>
  <c r="H50" i="1"/>
  <c r="H51" i="1" s="1"/>
  <c r="D50" i="1"/>
  <c r="D51" i="1" s="1"/>
  <c r="G51" i="1" l="1"/>
  <c r="F50" i="1"/>
  <c r="I50" i="1"/>
  <c r="A52" i="1"/>
  <c r="I51" i="1"/>
  <c r="F51" i="1"/>
  <c r="A53" i="1" l="1"/>
  <c r="G52" i="1"/>
  <c r="B52" i="1"/>
  <c r="B53" i="1" s="1"/>
  <c r="E52" i="1"/>
  <c r="E53" i="1" s="1"/>
  <c r="H52" i="1"/>
  <c r="H53" i="1" s="1"/>
  <c r="D52" i="1"/>
  <c r="D53" i="1" s="1"/>
  <c r="G53" i="1" l="1"/>
  <c r="F52" i="1"/>
  <c r="I52" i="1"/>
  <c r="A54" i="1"/>
  <c r="I53" i="1"/>
  <c r="F53" i="1"/>
  <c r="A55" i="1" l="1"/>
  <c r="B54" i="1"/>
  <c r="B55" i="1" s="1"/>
  <c r="H54" i="1"/>
  <c r="H55" i="1" s="1"/>
  <c r="G54" i="1"/>
  <c r="G55" i="1" s="1"/>
  <c r="E54" i="1"/>
  <c r="E55" i="1" s="1"/>
  <c r="D54" i="1"/>
  <c r="D55" i="1" s="1"/>
  <c r="F54" i="1" l="1"/>
  <c r="I54" i="1"/>
  <c r="A56" i="1"/>
  <c r="G56" i="1" s="1"/>
  <c r="F55" i="1"/>
  <c r="I55" i="1"/>
  <c r="E56" i="1" l="1"/>
  <c r="A57" i="1"/>
  <c r="F56" i="1"/>
  <c r="H56" i="1"/>
  <c r="H57" i="1" s="1"/>
  <c r="B56" i="1"/>
  <c r="B57" i="1" s="1"/>
  <c r="D56" i="1"/>
  <c r="D57" i="1" s="1"/>
  <c r="E57" i="1"/>
  <c r="G57" i="1"/>
  <c r="I56" i="1" l="1"/>
  <c r="A58" i="1"/>
  <c r="B58" i="1" s="1"/>
  <c r="I57" i="1"/>
  <c r="F57" i="1"/>
  <c r="H58" i="1" l="1"/>
  <c r="G58" i="1"/>
  <c r="I58" i="1"/>
  <c r="F58" i="1"/>
  <c r="D58" i="1"/>
  <c r="E58" i="1"/>
  <c r="A59" i="1"/>
  <c r="I59" i="1" l="1"/>
  <c r="G59" i="1"/>
  <c r="F59" i="1"/>
  <c r="H59" i="1"/>
  <c r="A60" i="1"/>
  <c r="E59" i="1"/>
  <c r="D59" i="1"/>
  <c r="B59" i="1"/>
  <c r="H60" i="1" l="1"/>
  <c r="G60" i="1"/>
  <c r="I60" i="1"/>
  <c r="F60" i="1"/>
  <c r="A61" i="1"/>
  <c r="E60" i="1"/>
  <c r="D60" i="1"/>
  <c r="B60" i="1"/>
  <c r="H61" i="1" l="1"/>
  <c r="G61" i="1"/>
  <c r="I61" i="1"/>
  <c r="F61" i="1"/>
  <c r="D61" i="1"/>
  <c r="E61" i="1"/>
  <c r="A62" i="1"/>
  <c r="B61" i="1"/>
  <c r="G62" i="1" l="1"/>
  <c r="I62" i="1"/>
  <c r="F62" i="1"/>
  <c r="H62" i="1"/>
  <c r="E62" i="1"/>
  <c r="D62" i="1"/>
  <c r="A63" i="1"/>
  <c r="B63" i="1" s="1"/>
  <c r="B62" i="1"/>
  <c r="I63" i="1" l="1"/>
  <c r="F63" i="1"/>
  <c r="H63" i="1"/>
  <c r="G63" i="1"/>
  <c r="E63" i="1"/>
  <c r="D63" i="1"/>
  <c r="A64" i="1"/>
  <c r="I64" i="1" l="1"/>
  <c r="F64" i="1"/>
  <c r="H64" i="1"/>
  <c r="G64" i="1"/>
  <c r="E64" i="1"/>
  <c r="A65" i="1"/>
  <c r="D64" i="1"/>
  <c r="B64" i="1"/>
  <c r="H65" i="1" l="1"/>
  <c r="G65" i="1"/>
  <c r="I65" i="1"/>
  <c r="F65" i="1"/>
  <c r="E65" i="1"/>
  <c r="D65" i="1"/>
  <c r="A66" i="1"/>
  <c r="B65" i="1"/>
  <c r="H66" i="1" l="1"/>
  <c r="G66" i="1"/>
  <c r="I66" i="1"/>
  <c r="F66" i="1"/>
  <c r="E66" i="1"/>
  <c r="D66" i="1"/>
  <c r="A67" i="1"/>
  <c r="B66" i="1"/>
  <c r="I67" i="1" l="1"/>
  <c r="F67" i="1"/>
  <c r="H67" i="1"/>
  <c r="G67" i="1"/>
  <c r="D67" i="1"/>
  <c r="E67" i="1"/>
  <c r="A68" i="1"/>
  <c r="B67" i="1"/>
  <c r="H68" i="1" l="1"/>
  <c r="I68" i="1"/>
  <c r="F68" i="1"/>
  <c r="G68" i="1"/>
  <c r="E68" i="1"/>
  <c r="A69" i="1"/>
  <c r="D68" i="1"/>
  <c r="B68" i="1"/>
  <c r="G69" i="1" l="1"/>
  <c r="H69" i="1"/>
  <c r="I69" i="1"/>
  <c r="F69" i="1"/>
  <c r="E69" i="1"/>
  <c r="D69" i="1"/>
  <c r="A70" i="1"/>
  <c r="B69" i="1"/>
  <c r="G70" i="1" l="1"/>
  <c r="H70" i="1"/>
  <c r="I70" i="1"/>
  <c r="F70" i="1"/>
  <c r="D70" i="1"/>
  <c r="A71" i="1"/>
  <c r="E70" i="1"/>
  <c r="B70" i="1"/>
  <c r="H71" i="1" l="1"/>
  <c r="G71" i="1"/>
  <c r="F71" i="1"/>
  <c r="I71" i="1"/>
  <c r="E71" i="1"/>
  <c r="A72" i="1"/>
  <c r="D71" i="1"/>
  <c r="B71" i="1"/>
  <c r="G72" i="1" l="1"/>
  <c r="F72" i="1"/>
  <c r="I72" i="1"/>
  <c r="H72" i="1"/>
  <c r="D72" i="1"/>
  <c r="E72" i="1"/>
  <c r="A73" i="1"/>
  <c r="B72" i="1"/>
  <c r="I73" i="1" l="1"/>
  <c r="F73" i="1"/>
  <c r="G73" i="1"/>
  <c r="H73" i="1"/>
  <c r="D73" i="1"/>
  <c r="A74" i="1"/>
  <c r="E73" i="1"/>
  <c r="B73" i="1"/>
  <c r="I74" i="1" l="1"/>
  <c r="F74" i="1"/>
  <c r="G74" i="1"/>
  <c r="H74" i="1"/>
  <c r="D74" i="1"/>
  <c r="E74" i="1"/>
  <c r="A75" i="1"/>
  <c r="B74" i="1"/>
  <c r="H75" i="1" l="1"/>
  <c r="I75" i="1"/>
  <c r="F75" i="1"/>
  <c r="G75" i="1"/>
  <c r="D75" i="1"/>
  <c r="A76" i="1"/>
  <c r="E75" i="1"/>
  <c r="B75" i="1"/>
  <c r="H76" i="1" l="1"/>
  <c r="F76" i="1"/>
  <c r="G76" i="1"/>
  <c r="I76" i="1"/>
  <c r="E76" i="1"/>
  <c r="D76" i="1"/>
  <c r="A77" i="1"/>
  <c r="B76" i="1"/>
  <c r="H77" i="1" l="1"/>
  <c r="G77" i="1"/>
  <c r="I77" i="1"/>
  <c r="F77" i="1"/>
  <c r="E77" i="1"/>
  <c r="A78" i="1"/>
  <c r="B78" i="1" s="1"/>
  <c r="D77" i="1"/>
  <c r="B77" i="1"/>
  <c r="I78" i="1" l="1"/>
  <c r="F78" i="1"/>
  <c r="H78" i="1"/>
  <c r="G78" i="1"/>
  <c r="E78" i="1"/>
  <c r="A79" i="1"/>
  <c r="D78" i="1"/>
  <c r="G79" i="1" l="1"/>
  <c r="I79" i="1"/>
  <c r="F79" i="1"/>
  <c r="H79" i="1"/>
  <c r="D79" i="1"/>
  <c r="A80" i="1"/>
  <c r="E79" i="1"/>
  <c r="B79" i="1"/>
  <c r="H80" i="1" l="1"/>
  <c r="G80" i="1"/>
  <c r="I80" i="1"/>
  <c r="F80" i="1"/>
  <c r="A81" i="1"/>
  <c r="D80" i="1"/>
  <c r="E80" i="1"/>
  <c r="B80" i="1"/>
  <c r="H81" i="1" l="1"/>
  <c r="G81" i="1"/>
  <c r="I81" i="1"/>
  <c r="F81" i="1"/>
  <c r="E81" i="1"/>
  <c r="A82" i="1"/>
  <c r="D81" i="1"/>
  <c r="B81" i="1"/>
  <c r="I82" i="1" l="1"/>
  <c r="F82" i="1"/>
  <c r="G82" i="1"/>
  <c r="H82" i="1"/>
  <c r="D82" i="1"/>
  <c r="A83" i="1"/>
  <c r="E82" i="1"/>
  <c r="B82" i="1"/>
  <c r="I83" i="1" l="1"/>
  <c r="F83" i="1"/>
  <c r="G83" i="1"/>
  <c r="H83" i="1"/>
  <c r="D83" i="1"/>
  <c r="A84" i="1"/>
  <c r="E83" i="1"/>
  <c r="B83" i="1"/>
  <c r="I84" i="1" l="1"/>
  <c r="F84" i="1"/>
  <c r="H84" i="1"/>
  <c r="G84" i="1"/>
  <c r="E84" i="1"/>
  <c r="A85" i="1"/>
  <c r="D84" i="1"/>
  <c r="B84" i="1"/>
  <c r="G85" i="1" l="1"/>
  <c r="I85" i="1"/>
  <c r="F85" i="1"/>
  <c r="H85" i="1"/>
  <c r="E85" i="1"/>
  <c r="A86" i="1"/>
  <c r="D85" i="1"/>
  <c r="B85" i="1"/>
  <c r="H86" i="1" l="1"/>
  <c r="G86" i="1"/>
  <c r="I86" i="1"/>
  <c r="F86" i="1"/>
  <c r="D86" i="1"/>
  <c r="A87" i="1"/>
  <c r="E86" i="1"/>
  <c r="B86" i="1"/>
  <c r="G87" i="1" l="1"/>
  <c r="I87" i="1"/>
  <c r="F87" i="1"/>
  <c r="H87" i="1"/>
  <c r="E87" i="1"/>
  <c r="A88" i="1"/>
  <c r="D87" i="1"/>
  <c r="B87" i="1"/>
  <c r="F88" i="1" l="1"/>
  <c r="H88" i="1"/>
  <c r="I88" i="1"/>
  <c r="G88" i="1"/>
  <c r="E88" i="1"/>
  <c r="A89" i="1"/>
  <c r="D88" i="1"/>
  <c r="B88" i="1"/>
  <c r="H89" i="1" l="1"/>
  <c r="G89" i="1"/>
  <c r="I89" i="1"/>
  <c r="F89" i="1"/>
  <c r="D89" i="1"/>
  <c r="A90" i="1"/>
  <c r="E89" i="1"/>
  <c r="B89" i="1"/>
  <c r="B90" i="1"/>
  <c r="H90" i="1" l="1"/>
  <c r="G90" i="1"/>
  <c r="I90" i="1"/>
  <c r="F90" i="1"/>
  <c r="D90" i="1"/>
  <c r="A91" i="1"/>
  <c r="B91" i="1" s="1"/>
  <c r="E90" i="1"/>
  <c r="H91" i="1" l="1"/>
  <c r="G91" i="1"/>
  <c r="F91" i="1"/>
  <c r="I91" i="1"/>
  <c r="D91" i="1"/>
  <c r="A92" i="1"/>
  <c r="B92" i="1" s="1"/>
  <c r="E91" i="1"/>
  <c r="I92" i="1" l="1"/>
  <c r="F92" i="1"/>
  <c r="H92" i="1"/>
  <c r="G92" i="1"/>
  <c r="E92" i="1"/>
  <c r="A93" i="1"/>
  <c r="D92" i="1"/>
  <c r="I93" i="1" l="1"/>
  <c r="F93" i="1"/>
  <c r="H93" i="1"/>
  <c r="G93" i="1"/>
  <c r="D93" i="1"/>
  <c r="A94" i="1"/>
  <c r="B94" i="1" s="1"/>
  <c r="E93" i="1"/>
  <c r="B93" i="1"/>
  <c r="I94" i="1" l="1"/>
  <c r="F94" i="1"/>
  <c r="H94" i="1"/>
  <c r="G94" i="1"/>
  <c r="E94" i="1"/>
  <c r="A95" i="1"/>
  <c r="D94" i="1"/>
  <c r="B95" i="1"/>
  <c r="I95" i="1" l="1"/>
  <c r="F95" i="1"/>
  <c r="H95" i="1"/>
  <c r="G95" i="1"/>
  <c r="D95" i="1"/>
  <c r="E95" i="1"/>
  <c r="A96" i="1"/>
  <c r="B96" i="1" s="1"/>
  <c r="H96" i="1" l="1"/>
  <c r="G96" i="1"/>
  <c r="I96" i="1"/>
  <c r="F96" i="1"/>
  <c r="E96" i="1"/>
  <c r="D96" i="1"/>
  <c r="A97" i="1"/>
  <c r="B97" i="1" s="1"/>
  <c r="H97" i="1" l="1"/>
  <c r="F97" i="1"/>
  <c r="G97" i="1"/>
  <c r="I97" i="1"/>
  <c r="E97" i="1"/>
  <c r="A98" i="1"/>
  <c r="D97" i="1"/>
  <c r="B98" i="1"/>
  <c r="H98" i="1" l="1"/>
  <c r="I98" i="1"/>
  <c r="F98" i="1"/>
  <c r="G98" i="1"/>
  <c r="E98" i="1"/>
  <c r="A99" i="1"/>
  <c r="D98" i="1"/>
  <c r="B99" i="1"/>
  <c r="I99" i="1" l="1"/>
  <c r="F99" i="1"/>
  <c r="G99" i="1"/>
  <c r="H99" i="1"/>
  <c r="D99" i="1"/>
  <c r="E99" i="1"/>
  <c r="A100" i="1"/>
  <c r="B100" i="1" s="1"/>
  <c r="H100" i="1" l="1"/>
  <c r="G100" i="1"/>
  <c r="I100" i="1"/>
  <c r="F100" i="1"/>
  <c r="E100" i="1"/>
  <c r="A101" i="1"/>
  <c r="D100" i="1"/>
  <c r="B101" i="1"/>
  <c r="H101" i="1" l="1"/>
  <c r="G101" i="1"/>
  <c r="I101" i="1"/>
  <c r="F101" i="1"/>
  <c r="A102" i="1"/>
  <c r="E101" i="1"/>
  <c r="D101" i="1"/>
  <c r="B102" i="1"/>
  <c r="H102" i="1" l="1"/>
  <c r="G102" i="1"/>
  <c r="I102" i="1"/>
  <c r="F102" i="1"/>
  <c r="D102" i="1"/>
  <c r="A103" i="1"/>
  <c r="B103" i="1" s="1"/>
  <c r="E102" i="1"/>
  <c r="I103" i="1" l="1"/>
  <c r="F103" i="1"/>
  <c r="H103" i="1"/>
  <c r="G103" i="1"/>
  <c r="D103" i="1"/>
  <c r="A104" i="1"/>
  <c r="B104" i="1" s="1"/>
  <c r="E103" i="1"/>
  <c r="I104" i="1" l="1"/>
  <c r="F104" i="1"/>
  <c r="G104" i="1"/>
  <c r="H104" i="1"/>
  <c r="A105" i="1"/>
  <c r="D104" i="1"/>
  <c r="E104" i="1"/>
  <c r="B105" i="1"/>
  <c r="G105" i="1" l="1"/>
  <c r="I105" i="1"/>
  <c r="F105" i="1"/>
  <c r="H105" i="1"/>
  <c r="D105" i="1"/>
  <c r="A106" i="1"/>
  <c r="E105" i="1"/>
  <c r="B106" i="1"/>
  <c r="H106" i="1" l="1"/>
  <c r="G106" i="1"/>
  <c r="I106" i="1"/>
  <c r="F106" i="1"/>
  <c r="E106" i="1"/>
  <c r="A107" i="1"/>
  <c r="D106" i="1"/>
  <c r="B107" i="1"/>
  <c r="I107" i="1" l="1"/>
  <c r="F107" i="1"/>
  <c r="G107" i="1"/>
  <c r="H107" i="1"/>
  <c r="D107" i="1"/>
  <c r="A108" i="1"/>
  <c r="E107" i="1"/>
  <c r="I108" i="1" l="1"/>
  <c r="H108" i="1"/>
  <c r="G108" i="1"/>
  <c r="F108" i="1"/>
  <c r="E108" i="1"/>
  <c r="A109" i="1"/>
  <c r="D108" i="1"/>
  <c r="B108" i="1"/>
  <c r="B109" i="1"/>
  <c r="H109" i="1" l="1"/>
  <c r="I109" i="1"/>
  <c r="G109" i="1"/>
  <c r="F109" i="1"/>
  <c r="D109" i="1"/>
  <c r="A110" i="1"/>
  <c r="E109" i="1"/>
  <c r="B110" i="1"/>
  <c r="H110" i="1" l="1"/>
  <c r="G110" i="1"/>
  <c r="I110" i="1"/>
  <c r="F110" i="1"/>
  <c r="D110" i="1"/>
  <c r="A111" i="1"/>
  <c r="E110" i="1"/>
  <c r="H111" i="1" l="1"/>
  <c r="G111" i="1"/>
  <c r="I111" i="1"/>
  <c r="F111" i="1"/>
  <c r="D111" i="1"/>
  <c r="E111" i="1"/>
  <c r="B111" i="1"/>
</calcChain>
</file>

<file path=xl/sharedStrings.xml><?xml version="1.0" encoding="utf-8"?>
<sst xmlns="http://schemas.openxmlformats.org/spreadsheetml/2006/main" count="21" uniqueCount="18">
  <si>
    <t>Age</t>
  </si>
  <si>
    <t>Client Contribution</t>
  </si>
  <si>
    <t>After Tax Growth</t>
  </si>
  <si>
    <t>Total Distribution</t>
  </si>
  <si>
    <t>Year</t>
  </si>
  <si>
    <t>Annual Contribution for 5 years</t>
  </si>
  <si>
    <t>US Income Tax Rate</t>
  </si>
  <si>
    <t>Avg State Income Tax Rate</t>
  </si>
  <si>
    <t>Long Term Capital Gain Tax Rate</t>
  </si>
  <si>
    <t>End of Yr Balance</t>
  </si>
  <si>
    <t>Tax Deferred Growth</t>
  </si>
  <si>
    <t>Distributions</t>
  </si>
  <si>
    <t>Growth Rate</t>
  </si>
  <si>
    <t>After Tax Growth Rate</t>
  </si>
  <si>
    <t>Tax Deferred Distribution Rate</t>
  </si>
  <si>
    <t>Starting Age</t>
  </si>
  <si>
    <t>Income Start Age</t>
  </si>
  <si>
    <t>Income to Which Age?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</si>
</sst>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72" formatCode="&quot;$&quot;#,##0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172" fontId="0" fillId="0" borderId="0" xfId="1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9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0" fontId="0" fillId="0" borderId="0" xfId="0" applyAlignment="1">
      <alignment horizontal="left"/>
    </xf>
    <xf numFmtId="172" fontId="0" fillId="5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Sheet1!$D$10</c:f>
              <c:strCache>
                <c:ptCount val="1"/>
                <c:pt idx="0">
                  <c:v>After Tax Growth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Sheet1!$A$12:$A$110</c:f>
              <c:strCache>
                <c:ptCount val="4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  <c:pt idx="45">
                  <c:v>90</c:v>
                </c:pt>
              </c:strCache>
            </c:strRef>
          </c:xVal>
          <c:yVal>
            <c:numRef>
              <c:f>Sheet1!$D$12:$D$110</c:f>
              <c:numCache>
                <c:formatCode>"$"#,##0</c:formatCode>
                <c:ptCount val="99"/>
                <c:pt idx="0">
                  <c:v>52607.499999999993</c:v>
                </c:pt>
                <c:pt idx="1">
                  <c:v>107958.48112499999</c:v>
                </c:pt>
                <c:pt idx="2">
                  <c:v>166196.01591566872</c:v>
                </c:pt>
                <c:pt idx="3">
                  <c:v>227470.63814567082</c:v>
                </c:pt>
                <c:pt idx="4">
                  <c:v>291940.73192496755</c:v>
                </c:pt>
                <c:pt idx="5">
                  <c:v>307165.44109485456</c:v>
                </c:pt>
                <c:pt idx="6">
                  <c:v>323184.11884795118</c:v>
                </c:pt>
                <c:pt idx="7">
                  <c:v>340038.17064587178</c:v>
                </c:pt>
                <c:pt idx="8">
                  <c:v>357771.16124505398</c:v>
                </c:pt>
                <c:pt idx="9">
                  <c:v>376428.92730398354</c:v>
                </c:pt>
                <c:pt idx="10">
                  <c:v>396059.69586288626</c:v>
                </c:pt>
                <c:pt idx="11">
                  <c:v>416714.20900213573</c:v>
                </c:pt>
                <c:pt idx="12">
                  <c:v>438445.85500159708</c:v>
                </c:pt>
                <c:pt idx="13">
                  <c:v>461310.80633993034</c:v>
                </c:pt>
                <c:pt idx="14">
                  <c:v>485368.16489055764</c:v>
                </c:pt>
                <c:pt idx="15">
                  <c:v>510680.11468960019</c:v>
                </c:pt>
                <c:pt idx="16">
                  <c:v>537312.08267066278</c:v>
                </c:pt>
                <c:pt idx="17">
                  <c:v>565332.90778193786</c:v>
                </c:pt>
                <c:pt idx="18">
                  <c:v>594815.01892276586</c:v>
                </c:pt>
                <c:pt idx="19">
                  <c:v>625834.62215958803</c:v>
                </c:pt>
                <c:pt idx="20">
                  <c:v>658471.89770521049</c:v>
                </c:pt>
                <c:pt idx="21">
                  <c:v>645079.19387304236</c:v>
                </c:pt>
                <c:pt idx="22">
                  <c:v>630988.06053602672</c:v>
                </c:pt>
                <c:pt idx="23">
                  <c:v>616162.0745954857</c:v>
                </c:pt>
                <c:pt idx="24">
                  <c:v>600562.91348814545</c:v>
                </c:pt>
                <c:pt idx="25">
                  <c:v>584150.25612905738</c:v>
                </c:pt>
                <c:pt idx="26">
                  <c:v>566881.67868869286</c:v>
                </c:pt>
                <c:pt idx="27">
                  <c:v>548712.5449348134</c:v>
                </c:pt>
                <c:pt idx="28">
                  <c:v>529595.89085566916</c:v>
                </c:pt>
                <c:pt idx="29">
                  <c:v>509482.3032662975</c:v>
                </c:pt>
                <c:pt idx="30">
                  <c:v>488319.79208414006</c:v>
                </c:pt>
                <c:pt idx="31">
                  <c:v>466053.65594383312</c:v>
                </c:pt>
                <c:pt idx="32">
                  <c:v>442626.34080380917</c:v>
                </c:pt>
                <c:pt idx="33">
                  <c:v>417977.29117923294</c:v>
                </c:pt>
                <c:pt idx="34">
                  <c:v>392042.79361673509</c:v>
                </c:pt>
                <c:pt idx="35">
                  <c:v>364755.81200635299</c:v>
                </c:pt>
                <c:pt idx="36">
                  <c:v>336045.81430498947</c:v>
                </c:pt>
                <c:pt idx="37">
                  <c:v>305838.59022349981</c:v>
                </c:pt>
                <c:pt idx="38">
                  <c:v>274056.05940616049</c:v>
                </c:pt>
                <c:pt idx="39">
                  <c:v>240616.06960669695</c:v>
                </c:pt>
                <c:pt idx="40">
                  <c:v>205432.18433919139</c:v>
                </c:pt>
                <c:pt idx="41">
                  <c:v>168413.45945498542</c:v>
                </c:pt>
                <c:pt idx="42">
                  <c:v>129464.20806806811</c:v>
                </c:pt>
                <c:pt idx="43">
                  <c:v>88483.753221323059</c:v>
                </c:pt>
                <c:pt idx="44">
                  <c:v>45366.167654320256</c:v>
                </c:pt>
                <c:pt idx="45">
                  <c:v>-1.7377755284542216E-9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85-7940-9F51-959FF66FF345}"/>
            </c:ext>
          </c:extLst>
        </c:ser>
        <c:ser>
          <c:idx val="1"/>
          <c:order val="1"/>
          <c:tx>
            <c:strRef>
              <c:f>Sheet1!$G$10</c:f>
              <c:strCache>
                <c:ptCount val="1"/>
                <c:pt idx="0">
                  <c:v>Tax Deferred Growth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Sheet1!$A$12:$A$111</c:f>
              <c:strCache>
                <c:ptCount val="46"/>
                <c:pt idx="0">
                  <c:v>45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49</c:v>
                </c:pt>
                <c:pt idx="5">
                  <c:v>50</c:v>
                </c:pt>
                <c:pt idx="6">
                  <c:v>51</c:v>
                </c:pt>
                <c:pt idx="7">
                  <c:v>52</c:v>
                </c:pt>
                <c:pt idx="8">
                  <c:v>53</c:v>
                </c:pt>
                <c:pt idx="9">
                  <c:v>54</c:v>
                </c:pt>
                <c:pt idx="10">
                  <c:v>55</c:v>
                </c:pt>
                <c:pt idx="11">
                  <c:v>56</c:v>
                </c:pt>
                <c:pt idx="12">
                  <c:v>57</c:v>
                </c:pt>
                <c:pt idx="13">
                  <c:v>58</c:v>
                </c:pt>
                <c:pt idx="14">
                  <c:v>59</c:v>
                </c:pt>
                <c:pt idx="15">
                  <c:v>60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64</c:v>
                </c:pt>
                <c:pt idx="20">
                  <c:v>65</c:v>
                </c:pt>
                <c:pt idx="21">
                  <c:v>66</c:v>
                </c:pt>
                <c:pt idx="22">
                  <c:v>67</c:v>
                </c:pt>
                <c:pt idx="23">
                  <c:v>68</c:v>
                </c:pt>
                <c:pt idx="24">
                  <c:v>69</c:v>
                </c:pt>
                <c:pt idx="25">
                  <c:v>70</c:v>
                </c:pt>
                <c:pt idx="26">
                  <c:v>71</c:v>
                </c:pt>
                <c:pt idx="27">
                  <c:v>72</c:v>
                </c:pt>
                <c:pt idx="28">
                  <c:v>73</c:v>
                </c:pt>
                <c:pt idx="29">
                  <c:v>74</c:v>
                </c:pt>
                <c:pt idx="30">
                  <c:v>75</c:v>
                </c:pt>
                <c:pt idx="31">
                  <c:v>76</c:v>
                </c:pt>
                <c:pt idx="32">
                  <c:v>77</c:v>
                </c:pt>
                <c:pt idx="33">
                  <c:v>78</c:v>
                </c:pt>
                <c:pt idx="34">
                  <c:v>79</c:v>
                </c:pt>
                <c:pt idx="35">
                  <c:v>80</c:v>
                </c:pt>
                <c:pt idx="36">
                  <c:v>81</c:v>
                </c:pt>
                <c:pt idx="37">
                  <c:v>82</c:v>
                </c:pt>
                <c:pt idx="38">
                  <c:v>83</c:v>
                </c:pt>
                <c:pt idx="39">
                  <c:v>84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88</c:v>
                </c:pt>
                <c:pt idx="44">
                  <c:v>89</c:v>
                </c:pt>
                <c:pt idx="45">
                  <c:v>90</c:v>
                </c:pt>
              </c:strCache>
            </c:strRef>
          </c:xVal>
          <c:yVal>
            <c:numRef>
              <c:f>Sheet1!$G$12:$G$111</c:f>
              <c:numCache>
                <c:formatCode>"$"#,##0</c:formatCode>
                <c:ptCount val="100"/>
                <c:pt idx="0">
                  <c:v>53500</c:v>
                </c:pt>
                <c:pt idx="1">
                  <c:v>110745</c:v>
                </c:pt>
                <c:pt idx="2">
                  <c:v>171997.15000000002</c:v>
                </c:pt>
                <c:pt idx="3">
                  <c:v>237536.95050000004</c:v>
                </c:pt>
                <c:pt idx="4">
                  <c:v>307664.53703500004</c:v>
                </c:pt>
                <c:pt idx="5">
                  <c:v>329201.05462745007</c:v>
                </c:pt>
                <c:pt idx="6">
                  <c:v>352245.12845137157</c:v>
                </c:pt>
                <c:pt idx="7">
                  <c:v>376902.28744296759</c:v>
                </c:pt>
                <c:pt idx="8">
                  <c:v>403285.44756397535</c:v>
                </c:pt>
                <c:pt idx="9">
                  <c:v>431515.42889345367</c:v>
                </c:pt>
                <c:pt idx="10">
                  <c:v>461721.50891599548</c:v>
                </c:pt>
                <c:pt idx="11">
                  <c:v>494042.0145401152</c:v>
                </c:pt>
                <c:pt idx="12">
                  <c:v>528624.9555579233</c:v>
                </c:pt>
                <c:pt idx="13">
                  <c:v>565628.70244697796</c:v>
                </c:pt>
                <c:pt idx="14">
                  <c:v>605222.71161826642</c:v>
                </c:pt>
                <c:pt idx="15">
                  <c:v>647588.30143154506</c:v>
                </c:pt>
                <c:pt idx="16">
                  <c:v>692919.48253175325</c:v>
                </c:pt>
                <c:pt idx="17">
                  <c:v>741423.84630897606</c:v>
                </c:pt>
                <c:pt idx="18">
                  <c:v>793323.51555060444</c:v>
                </c:pt>
                <c:pt idx="19">
                  <c:v>848856.16163914686</c:v>
                </c:pt>
                <c:pt idx="20">
                  <c:v>883022.62214512238</c:v>
                </c:pt>
                <c:pt idx="21">
                  <c:v>861890.81216634472</c:v>
                </c:pt>
                <c:pt idx="22">
                  <c:v>839908.44683592126</c:v>
                </c:pt>
                <c:pt idx="23">
                  <c:v>817041.29130094824</c:v>
                </c:pt>
                <c:pt idx="24">
                  <c:v>793253.73275569256</c:v>
                </c:pt>
                <c:pt idx="25">
                  <c:v>768508.72497899039</c:v>
                </c:pt>
                <c:pt idx="26">
                  <c:v>742767.73063927586</c:v>
                </c:pt>
                <c:pt idx="27">
                  <c:v>715990.66127738787</c:v>
                </c:pt>
                <c:pt idx="28">
                  <c:v>688135.81487368385</c:v>
                </c:pt>
                <c:pt idx="29">
                  <c:v>659159.81090223079</c:v>
                </c:pt>
                <c:pt idx="30">
                  <c:v>629017.52277092671</c:v>
                </c:pt>
                <c:pt idx="31">
                  <c:v>597662.00754233764</c:v>
                </c:pt>
                <c:pt idx="32">
                  <c:v>565044.43282579794</c:v>
                </c:pt>
                <c:pt idx="33">
                  <c:v>531114.00072691753</c:v>
                </c:pt>
                <c:pt idx="34">
                  <c:v>495817.86873605713</c:v>
                </c:pt>
                <c:pt idx="35">
                  <c:v>459101.06743256463</c:v>
                </c:pt>
                <c:pt idx="36">
                  <c:v>420906.41487660655</c:v>
                </c:pt>
                <c:pt idx="37">
                  <c:v>381174.42755527113</c:v>
                </c:pt>
                <c:pt idx="38">
                  <c:v>339843.22774425196</c:v>
                </c:pt>
                <c:pt idx="39">
                  <c:v>296848.4471408393</c:v>
                </c:pt>
                <c:pt idx="40">
                  <c:v>252123.12661813927</c:v>
                </c:pt>
                <c:pt idx="41">
                  <c:v>205597.61194440059</c:v>
                </c:pt>
                <c:pt idx="42">
                  <c:v>157199.44530504392</c:v>
                </c:pt>
                <c:pt idx="43">
                  <c:v>106853.25245845316</c:v>
                </c:pt>
                <c:pt idx="44">
                  <c:v>54480.625349787137</c:v>
                </c:pt>
                <c:pt idx="45">
                  <c:v>-2.6944981073029336E-9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85-7940-9F51-959FF66FF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163008"/>
        <c:axId val="1594183600"/>
      </c:scatterChart>
      <c:valAx>
        <c:axId val="15941630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94183600"/>
        <c:crosses val="autoZero"/>
        <c:crossBetween val="midCat"/>
      </c:valAx>
      <c:valAx>
        <c:axId val="159418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416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45422</xdr:colOff>
      <xdr:row>10</xdr:row>
      <xdr:rowOff>28181</xdr:rowOff>
    </xdr:from>
    <xdr:to>
      <xdr:col>14</xdr:col>
      <xdr:colOff>492240</xdr:colOff>
      <xdr:row>23</xdr:row>
      <xdr:rowOff>120140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B483DC-F234-877D-098B-36AF4B30F3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3374B-E586-9C40-9118-6E58BC36D911}">
  <dimension ref="A1:I120"/>
  <sheetViews>
    <sheetView tabSelected="1" zoomScale="137" workbookViewId="0">
      <selection activeCell="F5" sqref="F5"/>
    </sheetView>
  </sheetViews>
  <sheetFormatPr baseColWidth="10" defaultRowHeight="16" x14ac:dyDescent="0.2"/>
  <cols>
    <col min="1" max="1" width="29.33203125" style="1" customWidth="1"/>
    <col min="2" max="2" width="10.83203125" style="1"/>
    <col min="3" max="3" width="16.5" style="1" bestFit="1" customWidth="1"/>
    <col min="4" max="4" width="15.5" style="1" bestFit="1" customWidth="1"/>
    <col min="5" max="5" width="11.5" style="1" bestFit="1" customWidth="1"/>
    <col min="6" max="6" width="15.33203125" style="1" bestFit="1" customWidth="1"/>
    <col min="7" max="7" width="18.5" style="1" bestFit="1" customWidth="1"/>
    <col min="8" max="8" width="11.5" style="1" bestFit="1" customWidth="1"/>
    <col min="9" max="9" width="15.33203125" style="1" bestFit="1" customWidth="1"/>
  </cols>
  <sheetData>
    <row r="1" spans="1:9" x14ac:dyDescent="0.2">
      <c r="A1" s="10" t="s">
        <v>5</v>
      </c>
      <c r="B1" s="11">
        <v>50000</v>
      </c>
    </row>
    <row r="2" spans="1:9" x14ac:dyDescent="0.2">
      <c r="A2" s="10" t="s">
        <v>15</v>
      </c>
      <c r="B2" s="7">
        <v>45</v>
      </c>
    </row>
    <row r="3" spans="1:9" x14ac:dyDescent="0.2">
      <c r="A3" s="10" t="s">
        <v>16</v>
      </c>
      <c r="B3" s="7">
        <v>65</v>
      </c>
    </row>
    <row r="4" spans="1:9" x14ac:dyDescent="0.2">
      <c r="A4" s="10" t="s">
        <v>17</v>
      </c>
      <c r="B4" s="7">
        <v>90</v>
      </c>
    </row>
    <row r="5" spans="1:9" x14ac:dyDescent="0.2">
      <c r="A5" s="10" t="s">
        <v>6</v>
      </c>
      <c r="B5" s="8">
        <v>0.37</v>
      </c>
    </row>
    <row r="6" spans="1:9" x14ac:dyDescent="0.2">
      <c r="A6" s="10" t="s">
        <v>7</v>
      </c>
      <c r="B6" s="9">
        <v>5.5E-2</v>
      </c>
    </row>
    <row r="7" spans="1:9" x14ac:dyDescent="0.2">
      <c r="A7" s="10" t="s">
        <v>8</v>
      </c>
      <c r="B7" s="8">
        <v>0.2</v>
      </c>
    </row>
    <row r="8" spans="1:9" x14ac:dyDescent="0.2">
      <c r="A8" s="10" t="s">
        <v>12</v>
      </c>
      <c r="B8" s="8">
        <v>7.0000000000000007E-2</v>
      </c>
    </row>
    <row r="9" spans="1:9" x14ac:dyDescent="0.2">
      <c r="A9" s="10" t="s">
        <v>13</v>
      </c>
      <c r="B9" s="9">
        <f>B8*(1-B7-B6)</f>
        <v>5.2150000000000002E-2</v>
      </c>
    </row>
    <row r="10" spans="1:9" x14ac:dyDescent="0.2">
      <c r="A10" s="10" t="s">
        <v>14</v>
      </c>
      <c r="B10" s="9">
        <f>(1-B5-B6)*B8</f>
        <v>4.0250000000000001E-2</v>
      </c>
      <c r="D10" s="1" t="s">
        <v>2</v>
      </c>
      <c r="G10" s="1" t="s">
        <v>10</v>
      </c>
    </row>
    <row r="11" spans="1:9" x14ac:dyDescent="0.2">
      <c r="A11" s="2" t="s">
        <v>0</v>
      </c>
      <c r="B11" s="2" t="s">
        <v>4</v>
      </c>
      <c r="C11" s="2" t="s">
        <v>1</v>
      </c>
      <c r="D11" s="3" t="s">
        <v>9</v>
      </c>
      <c r="E11" s="3" t="s">
        <v>11</v>
      </c>
      <c r="F11" s="3" t="s">
        <v>3</v>
      </c>
      <c r="G11" s="4" t="s">
        <v>9</v>
      </c>
      <c r="H11" s="4" t="s">
        <v>11</v>
      </c>
      <c r="I11" s="4" t="s">
        <v>3</v>
      </c>
    </row>
    <row r="12" spans="1:9" x14ac:dyDescent="0.2">
      <c r="A12" s="1">
        <f>B2</f>
        <v>45</v>
      </c>
      <c r="B12" s="1">
        <v>1</v>
      </c>
      <c r="C12" s="5">
        <f>$B$1</f>
        <v>50000</v>
      </c>
      <c r="D12" s="5">
        <f>IF(A12&gt;$B$4,"",C12*($B$9+1))</f>
        <v>52607.499999999993</v>
      </c>
      <c r="E12" s="5">
        <f>IF(A12&gt;$B$4,"",IF(A12=$B$3,PMT($B$9,$B$4-A12,D11,0),IF(A12&gt;$B$3,E11,0)))</f>
        <v>0</v>
      </c>
      <c r="F12" s="6">
        <f>IF(A12&gt;$B$4,"",E12)</f>
        <v>0</v>
      </c>
      <c r="G12" s="5">
        <f>IF(A12&gt;$B$4,"",C12*($B$8+1))</f>
        <v>53500</v>
      </c>
      <c r="H12" s="5">
        <f>IF(A12&gt;$B$4,"",IF(A12=$B$3,PMT($B$10,$B$4-A12,G11,0),IF(A12&gt;$B$3,H11,0)))</f>
        <v>0</v>
      </c>
      <c r="I12" s="6">
        <f>IF(A12&gt;$B$4,"",H12)</f>
        <v>0</v>
      </c>
    </row>
    <row r="13" spans="1:9" x14ac:dyDescent="0.2">
      <c r="A13" s="1">
        <f>IF(A12&lt;$B$4,A12+1,"")</f>
        <v>46</v>
      </c>
      <c r="B13" s="1">
        <f>IF(A13="","",B12+1)</f>
        <v>2</v>
      </c>
      <c r="C13" s="5">
        <f>$B$1</f>
        <v>50000</v>
      </c>
      <c r="D13" s="5">
        <f>IF(A13&gt;$B$4,"",(D12+C13+E12)*($B$9+1))</f>
        <v>107958.48112499999</v>
      </c>
      <c r="E13" s="5">
        <f>IF(A13&gt;$B$4,"",IF(A13=$B$3,PMT($B$9,$B$4-A13,D12,0),IF(A13&gt;$B$3,E12,0)))</f>
        <v>0</v>
      </c>
      <c r="F13" s="6">
        <f>IF(A13&gt;$B$4,"",E13)</f>
        <v>0</v>
      </c>
      <c r="G13" s="5">
        <f>IF(A13&gt;$B$4,"",(G12+C13+H12)*(IF(A13&gt;=$B$3,$B$10,$B$8)+1))</f>
        <v>110745</v>
      </c>
      <c r="H13" s="5">
        <f>IF(A13&gt;$B$4,"",IF(A13=$B$3,PMT($B$10,$B$4-A13,G12,0),IF(A13&gt;$B$3,H12,0)))</f>
        <v>0</v>
      </c>
      <c r="I13" s="6">
        <f>IF(A13&gt;$B$4,"",H13)</f>
        <v>0</v>
      </c>
    </row>
    <row r="14" spans="1:9" x14ac:dyDescent="0.2">
      <c r="A14" s="1">
        <f>IF(A13&lt;$B$4,A13+1,"")</f>
        <v>47</v>
      </c>
      <c r="B14" s="1">
        <f t="shared" ref="B14:B77" si="0">IF(A14="","",B13+1)</f>
        <v>3</v>
      </c>
      <c r="C14" s="5">
        <f>$B$1</f>
        <v>50000</v>
      </c>
      <c r="D14" s="5">
        <f>IF(A14&gt;$B$4,"",(D13+C14+E13)*($B$9+1))</f>
        <v>166196.01591566872</v>
      </c>
      <c r="E14" s="5">
        <f>IF(A14&gt;$B$4,"",IF(A14=$B$3,PMT($B$9,$B$4-A14,D13,0),IF(A14&gt;$B$3,E13,0)))</f>
        <v>0</v>
      </c>
      <c r="F14" s="6">
        <f>IF(A14&gt;$B$4,"",E14)</f>
        <v>0</v>
      </c>
      <c r="G14" s="5">
        <f>IF(A14&gt;$B$4,"",(G13+C14+H13)*(IF(A14&gt;=$B$3,$B$10,$B$8)+1))</f>
        <v>171997.15000000002</v>
      </c>
      <c r="H14" s="5">
        <f>IF(A14&gt;$B$4,"",IF(A14=$B$3,PMT($B$10,$B$4-A14,G13,0),IF(A14&gt;$B$3,H13,0)))</f>
        <v>0</v>
      </c>
      <c r="I14" s="6">
        <f>IF(A14&gt;$B$4,"",H14)</f>
        <v>0</v>
      </c>
    </row>
    <row r="15" spans="1:9" x14ac:dyDescent="0.2">
      <c r="A15" s="1">
        <f>IF(A14&lt;$B$4,A14+1,"")</f>
        <v>48</v>
      </c>
      <c r="B15" s="1">
        <f t="shared" si="0"/>
        <v>4</v>
      </c>
      <c r="C15" s="5">
        <f>$B$1</f>
        <v>50000</v>
      </c>
      <c r="D15" s="5">
        <f>IF(A15&gt;$B$4,"",(D14+C15+E14)*($B$9+1))</f>
        <v>227470.63814567082</v>
      </c>
      <c r="E15" s="5">
        <f>IF(A15&gt;$B$4,"",IF(A15=$B$3,PMT($B$9,$B$4-A15,D14,0),IF(A15&gt;$B$3,E14,0)))</f>
        <v>0</v>
      </c>
      <c r="F15" s="6">
        <f>IF(A15&gt;$B$4,"",E15)</f>
        <v>0</v>
      </c>
      <c r="G15" s="5">
        <f>IF(A15&gt;$B$4,"",(G14+C15+H14)*(IF(A15&gt;=$B$3,$B$10,$B$8)+1))</f>
        <v>237536.95050000004</v>
      </c>
      <c r="H15" s="5">
        <f>IF(A15&gt;$B$4,"",IF(A15=$B$3,PMT($B$10,$B$4-A15,G14,0),IF(A15&gt;$B$3,H14,0)))</f>
        <v>0</v>
      </c>
      <c r="I15" s="6">
        <f>IF(A15&gt;$B$4,"",H15)</f>
        <v>0</v>
      </c>
    </row>
    <row r="16" spans="1:9" x14ac:dyDescent="0.2">
      <c r="A16" s="1">
        <f>IF(A15&lt;$B$4,A15+1,"")</f>
        <v>49</v>
      </c>
      <c r="B16" s="1">
        <f t="shared" si="0"/>
        <v>5</v>
      </c>
      <c r="C16" s="5">
        <f>$B$1</f>
        <v>50000</v>
      </c>
      <c r="D16" s="5">
        <f>IF(A16&gt;$B$4,"",(D15+C16+E15)*($B$9+1))</f>
        <v>291940.73192496755</v>
      </c>
      <c r="E16" s="5">
        <f>IF(A16&gt;$B$4,"",IF(A16=$B$3,PMT($B$9,$B$4-A16,D15,0),IF(A16&gt;$B$3,E15,0)))</f>
        <v>0</v>
      </c>
      <c r="F16" s="6">
        <f>IF(A16&gt;$B$4,"",E16)</f>
        <v>0</v>
      </c>
      <c r="G16" s="5">
        <f>IF(A16&gt;$B$4,"",(G15+C16+H15)*(IF(A16&gt;=$B$3,$B$10,$B$8)+1))</f>
        <v>307664.53703500004</v>
      </c>
      <c r="H16" s="5">
        <f>IF(A16&gt;$B$4,"",IF(A16=$B$3,PMT($B$10,$B$4-A16,G15,0),IF(A16&gt;$B$3,H15,0)))</f>
        <v>0</v>
      </c>
      <c r="I16" s="6">
        <f>IF(A16&gt;$B$4,"",H16)</f>
        <v>0</v>
      </c>
    </row>
    <row r="17" spans="1:9" x14ac:dyDescent="0.2">
      <c r="A17" s="1">
        <f>IF(A16&lt;$B$4,A16+1,"")</f>
        <v>50</v>
      </c>
      <c r="B17" s="1">
        <f t="shared" si="0"/>
        <v>6</v>
      </c>
      <c r="C17" s="6"/>
      <c r="D17" s="5">
        <f>IF(A17&gt;$B$4,"",(D16+C17+E16)*($B$9+1))</f>
        <v>307165.44109485456</v>
      </c>
      <c r="E17" s="5">
        <f>IF(A17&gt;$B$4,"",IF(A17=$B$3,PMT($B$9,$B$4-A17,D16,0),IF(A17&gt;$B$3,E16,0)))</f>
        <v>0</v>
      </c>
      <c r="F17" s="6">
        <f>IF(A17&gt;$B$4,"",E17)</f>
        <v>0</v>
      </c>
      <c r="G17" s="5">
        <f>IF(A17&gt;$B$4,"",(G16+C17+H16)*(IF(A17&gt;=$B$3,$B$10,$B$8)+1))</f>
        <v>329201.05462745007</v>
      </c>
      <c r="H17" s="5">
        <f>IF(A17&gt;$B$4,"",IF(A17=$B$3,PMT($B$10,$B$4-A17,G16,0),IF(A17&gt;$B$3,H16,0)))</f>
        <v>0</v>
      </c>
      <c r="I17" s="6">
        <f>IF(A17&gt;$B$4,"",H17)</f>
        <v>0</v>
      </c>
    </row>
    <row r="18" spans="1:9" x14ac:dyDescent="0.2">
      <c r="A18" s="1">
        <f>IF(A17&lt;$B$4,A17+1,"")</f>
        <v>51</v>
      </c>
      <c r="B18" s="1">
        <f t="shared" si="0"/>
        <v>7</v>
      </c>
      <c r="C18" s="6"/>
      <c r="D18" s="5">
        <f>IF(A18&gt;$B$4,"",(D17+C18+E17)*($B$9+1))</f>
        <v>323184.11884795118</v>
      </c>
      <c r="E18" s="5">
        <f>IF(A18&gt;$B$4,"",IF(A18=$B$3,PMT($B$9,$B$4-A18,D17,0),IF(A18&gt;$B$3,E17,0)))</f>
        <v>0</v>
      </c>
      <c r="F18" s="6">
        <f>IF(A18&gt;$B$4,"",E18)</f>
        <v>0</v>
      </c>
      <c r="G18" s="5">
        <f>IF(A18&gt;$B$4,"",(G17+C18+H17)*(IF(A18&gt;=$B$3,$B$10,$B$8)+1))</f>
        <v>352245.12845137157</v>
      </c>
      <c r="H18" s="5">
        <f>IF(A18&gt;$B$4,"",IF(A18=$B$3,PMT($B$10,$B$4-A18,G17,0),IF(A18&gt;$B$3,H17,0)))</f>
        <v>0</v>
      </c>
      <c r="I18" s="6">
        <f>IF(A18&gt;$B$4,"",H18)</f>
        <v>0</v>
      </c>
    </row>
    <row r="19" spans="1:9" x14ac:dyDescent="0.2">
      <c r="A19" s="1">
        <f>IF(A18&lt;$B$4,A18+1,"")</f>
        <v>52</v>
      </c>
      <c r="B19" s="1">
        <f t="shared" si="0"/>
        <v>8</v>
      </c>
      <c r="C19" s="6"/>
      <c r="D19" s="5">
        <f>IF(A19&gt;$B$4,"",(D18+C19+E18)*($B$9+1))</f>
        <v>340038.17064587178</v>
      </c>
      <c r="E19" s="5">
        <f>IF(A19&gt;$B$4,"",IF(A19=$B$3,PMT($B$9,$B$4-A19,D18,0),IF(A19&gt;$B$3,E18,0)))</f>
        <v>0</v>
      </c>
      <c r="F19" s="6">
        <f>IF(A19&gt;$B$4,"",E19)</f>
        <v>0</v>
      </c>
      <c r="G19" s="5">
        <f>IF(A19&gt;$B$4,"",(G18+C19+H18)*(IF(A19&gt;=$B$3,$B$10,$B$8)+1))</f>
        <v>376902.28744296759</v>
      </c>
      <c r="H19" s="5">
        <f>IF(A19&gt;$B$4,"",IF(A19=$B$3,PMT($B$10,$B$4-A19,G18,0),IF(A19&gt;$B$3,H18,0)))</f>
        <v>0</v>
      </c>
      <c r="I19" s="6">
        <f>IF(A19&gt;$B$4,"",H19)</f>
        <v>0</v>
      </c>
    </row>
    <row r="20" spans="1:9" x14ac:dyDescent="0.2">
      <c r="A20" s="1">
        <f>IF(A19&lt;$B$4,A19+1,"")</f>
        <v>53</v>
      </c>
      <c r="B20" s="1">
        <f t="shared" si="0"/>
        <v>9</v>
      </c>
      <c r="C20" s="6"/>
      <c r="D20" s="5">
        <f>IF(A20&gt;$B$4,"",(D19+C20+E19)*($B$9+1))</f>
        <v>357771.16124505398</v>
      </c>
      <c r="E20" s="5">
        <f>IF(A20&gt;$B$4,"",IF(A20=$B$3,PMT($B$9,$B$4-A20,D19,0),IF(A20&gt;$B$3,E19,0)))</f>
        <v>0</v>
      </c>
      <c r="F20" s="6">
        <f>IF(A20&gt;$B$4,"",E20)</f>
        <v>0</v>
      </c>
      <c r="G20" s="5">
        <f>IF(A20&gt;$B$4,"",(G19+C20+H19)*(IF(A20&gt;=$B$3,$B$10,$B$8)+1))</f>
        <v>403285.44756397535</v>
      </c>
      <c r="H20" s="5">
        <f>IF(A20&gt;$B$4,"",IF(A20=$B$3,PMT($B$10,$B$4-A20,G19,0),IF(A20&gt;$B$3,H19,0)))</f>
        <v>0</v>
      </c>
      <c r="I20" s="6">
        <f>IF(A20&gt;$B$4,"",H20)</f>
        <v>0</v>
      </c>
    </row>
    <row r="21" spans="1:9" x14ac:dyDescent="0.2">
      <c r="A21" s="1">
        <f>IF(A20&lt;$B$4,A20+1,"")</f>
        <v>54</v>
      </c>
      <c r="B21" s="1">
        <f t="shared" si="0"/>
        <v>10</v>
      </c>
      <c r="C21" s="6"/>
      <c r="D21" s="5">
        <f>IF(A21&gt;$B$4,"",(D20+C21+E20)*($B$9+1))</f>
        <v>376428.92730398354</v>
      </c>
      <c r="E21" s="5">
        <f>IF(A21&gt;$B$4,"",IF(A21=$B$3,PMT($B$9,$B$4-A21,D20,0),IF(A21&gt;$B$3,E20,0)))</f>
        <v>0</v>
      </c>
      <c r="F21" s="6">
        <f>IF(A21&gt;$B$4,"",E21)</f>
        <v>0</v>
      </c>
      <c r="G21" s="5">
        <f>IF(A21&gt;$B$4,"",(G20+C21+H20)*(IF(A21&gt;=$B$3,$B$10,$B$8)+1))</f>
        <v>431515.42889345367</v>
      </c>
      <c r="H21" s="5">
        <f>IF(A21&gt;$B$4,"",IF(A21=$B$3,PMT($B$10,$B$4-A21,G20,0),IF(A21&gt;$B$3,H20,0)))</f>
        <v>0</v>
      </c>
      <c r="I21" s="6">
        <f>IF(A21&gt;$B$4,"",H21)</f>
        <v>0</v>
      </c>
    </row>
    <row r="22" spans="1:9" x14ac:dyDescent="0.2">
      <c r="A22" s="1">
        <f>IF(A21&lt;$B$4,A21+1,"")</f>
        <v>55</v>
      </c>
      <c r="B22" s="1">
        <f t="shared" si="0"/>
        <v>11</v>
      </c>
      <c r="C22" s="6"/>
      <c r="D22" s="5">
        <f>IF(A22&gt;$B$4,"",(D21+C22+E21)*($B$9+1))</f>
        <v>396059.69586288626</v>
      </c>
      <c r="E22" s="5">
        <f>IF(A22&gt;$B$4,"",IF(A22=$B$3,PMT($B$9,$B$4-A22,D21,0),IF(A22&gt;$B$3,E21,0)))</f>
        <v>0</v>
      </c>
      <c r="F22" s="6">
        <f>IF(A22&gt;$B$4,"",E22)</f>
        <v>0</v>
      </c>
      <c r="G22" s="5">
        <f>IF(A22&gt;$B$4,"",(G21+C22+H21)*(IF(A22&gt;=$B$3,$B$10,$B$8)+1))</f>
        <v>461721.50891599548</v>
      </c>
      <c r="H22" s="5">
        <f>IF(A22&gt;$B$4,"",IF(A22=$B$3,PMT($B$10,$B$4-A22,G21,0),IF(A22&gt;$B$3,H21,0)))</f>
        <v>0</v>
      </c>
      <c r="I22" s="6">
        <f>IF(A22&gt;$B$4,"",H22)</f>
        <v>0</v>
      </c>
    </row>
    <row r="23" spans="1:9" x14ac:dyDescent="0.2">
      <c r="A23" s="1">
        <f>IF(A22&lt;$B$4,A22+1,"")</f>
        <v>56</v>
      </c>
      <c r="B23" s="1">
        <f t="shared" si="0"/>
        <v>12</v>
      </c>
      <c r="C23" s="6"/>
      <c r="D23" s="5">
        <f>IF(A23&gt;$B$4,"",(D22+C23+E22)*($B$9+1))</f>
        <v>416714.20900213573</v>
      </c>
      <c r="E23" s="5">
        <f>IF(A23&gt;$B$4,"",IF(A23=$B$3,PMT($B$9,$B$4-A23,D22,0),IF(A23&gt;$B$3,E22,0)))</f>
        <v>0</v>
      </c>
      <c r="F23" s="6">
        <f>IF(A23&gt;$B$4,"",E23)</f>
        <v>0</v>
      </c>
      <c r="G23" s="5">
        <f>IF(A23&gt;$B$4,"",(G22+C23+H22)*(IF(A23&gt;=$B$3,$B$10,$B$8)+1))</f>
        <v>494042.0145401152</v>
      </c>
      <c r="H23" s="5">
        <f>IF(A23&gt;$B$4,"",IF(A23=$B$3,PMT($B$10,$B$4-A23,G22,0),IF(A23&gt;$B$3,H22,0)))</f>
        <v>0</v>
      </c>
      <c r="I23" s="6">
        <f>IF(A23&gt;$B$4,"",H23)</f>
        <v>0</v>
      </c>
    </row>
    <row r="24" spans="1:9" x14ac:dyDescent="0.2">
      <c r="A24" s="1">
        <f>IF(A23&lt;$B$4,A23+1,"")</f>
        <v>57</v>
      </c>
      <c r="B24" s="1">
        <f t="shared" si="0"/>
        <v>13</v>
      </c>
      <c r="C24" s="6"/>
      <c r="D24" s="5">
        <f>IF(A24&gt;$B$4,"",(D23+C24+E23)*($B$9+1))</f>
        <v>438445.85500159708</v>
      </c>
      <c r="E24" s="5">
        <f>IF(A24&gt;$B$4,"",IF(A24=$B$3,PMT($B$9,$B$4-A24,D23,0),IF(A24&gt;$B$3,E23,0)))</f>
        <v>0</v>
      </c>
      <c r="F24" s="6">
        <f>IF(A24&gt;$B$4,"",E24)</f>
        <v>0</v>
      </c>
      <c r="G24" s="5">
        <f>IF(A24&gt;$B$4,"",(G23+C24+H23)*(IF(A24&gt;=$B$3,$B$10,$B$8)+1))</f>
        <v>528624.9555579233</v>
      </c>
      <c r="H24" s="5">
        <f>IF(A24&gt;$B$4,"",IF(A24=$B$3,PMT($B$10,$B$4-A24,G23,0),IF(A24&gt;$B$3,H23,0)))</f>
        <v>0</v>
      </c>
      <c r="I24" s="6">
        <f>IF(A24&gt;$B$4,"",H24)</f>
        <v>0</v>
      </c>
    </row>
    <row r="25" spans="1:9" x14ac:dyDescent="0.2">
      <c r="A25" s="1">
        <f>IF(A24&lt;$B$4,A24+1,"")</f>
        <v>58</v>
      </c>
      <c r="B25" s="1">
        <f t="shared" si="0"/>
        <v>14</v>
      </c>
      <c r="C25" s="6"/>
      <c r="D25" s="5">
        <f>IF(A25&gt;$B$4,"",(D24+C25+E24)*($B$9+1))</f>
        <v>461310.80633993034</v>
      </c>
      <c r="E25" s="5">
        <f>IF(A25&gt;$B$4,"",IF(A25=$B$3,PMT($B$9,$B$4-A25,D24,0),IF(A25&gt;$B$3,E24,0)))</f>
        <v>0</v>
      </c>
      <c r="F25" s="6">
        <f>IF(A25&gt;$B$4,"",E25)</f>
        <v>0</v>
      </c>
      <c r="G25" s="5">
        <f>IF(A25&gt;$B$4,"",(G24+C25+H24)*(IF(A25&gt;=$B$3,$B$10,$B$8)+1))</f>
        <v>565628.70244697796</v>
      </c>
      <c r="H25" s="5">
        <f>IF(A25&gt;$B$4,"",IF(A25=$B$3,PMT($B$10,$B$4-A25,G24,0),IF(A25&gt;$B$3,H24,0)))</f>
        <v>0</v>
      </c>
      <c r="I25" s="6">
        <f>IF(A25&gt;$B$4,"",H25)</f>
        <v>0</v>
      </c>
    </row>
    <row r="26" spans="1:9" x14ac:dyDescent="0.2">
      <c r="A26" s="1">
        <f>IF(A25&lt;$B$4,A25+1,"")</f>
        <v>59</v>
      </c>
      <c r="B26" s="1">
        <f t="shared" si="0"/>
        <v>15</v>
      </c>
      <c r="C26" s="6"/>
      <c r="D26" s="5">
        <f>IF(A26&gt;$B$4,"",(D25+C26+E25)*($B$9+1))</f>
        <v>485368.16489055764</v>
      </c>
      <c r="E26" s="5">
        <f>IF(A26&gt;$B$4,"",IF(A26=$B$3,PMT($B$9,$B$4-A26,D25,0),IF(A26&gt;$B$3,E25,0)))</f>
        <v>0</v>
      </c>
      <c r="F26" s="6">
        <f>IF(A26&gt;$B$4,"",E26)</f>
        <v>0</v>
      </c>
      <c r="G26" s="5">
        <f>IF(A26&gt;$B$4,"",(G25+C26+H25)*(IF(A26&gt;=$B$3,$B$10,$B$8)+1))</f>
        <v>605222.71161826642</v>
      </c>
      <c r="H26" s="5">
        <f>IF(A26&gt;$B$4,"",IF(A26=$B$3,PMT($B$10,$B$4-A26,G25,0),IF(A26&gt;$B$3,H25,0)))</f>
        <v>0</v>
      </c>
      <c r="I26" s="6">
        <f>IF(A26&gt;$B$4,"",H26)</f>
        <v>0</v>
      </c>
    </row>
    <row r="27" spans="1:9" x14ac:dyDescent="0.2">
      <c r="A27" s="1">
        <f>IF(A26&lt;$B$4,A26+1,"")</f>
        <v>60</v>
      </c>
      <c r="B27" s="1">
        <f t="shared" si="0"/>
        <v>16</v>
      </c>
      <c r="C27" s="6"/>
      <c r="D27" s="5">
        <f>IF(A27&gt;$B$4,"",(D26+C27+E26)*($B$9+1))</f>
        <v>510680.11468960019</v>
      </c>
      <c r="E27" s="5">
        <f>IF(A27&gt;$B$4,"",IF(A27=$B$3,PMT($B$9,$B$4-A27,D26,0),IF(A27&gt;$B$3,E26,0)))</f>
        <v>0</v>
      </c>
      <c r="F27" s="6">
        <f>IF(A27&gt;$B$4,"",E27)</f>
        <v>0</v>
      </c>
      <c r="G27" s="5">
        <f>IF(A27&gt;$B$4,"",(G26+C27+H26)*(IF(A27&gt;=$B$3,$B$10,$B$8)+1))</f>
        <v>647588.30143154506</v>
      </c>
      <c r="H27" s="5">
        <f>IF(A27&gt;$B$4,"",IF(A27=$B$3,PMT($B$10,$B$4-A27,G26,0),IF(A27&gt;$B$3,H26,0)))</f>
        <v>0</v>
      </c>
      <c r="I27" s="6">
        <f>IF(A27&gt;$B$4,"",H27)</f>
        <v>0</v>
      </c>
    </row>
    <row r="28" spans="1:9" x14ac:dyDescent="0.2">
      <c r="A28" s="1">
        <f>IF(A27&lt;$B$4,A27+1,"")</f>
        <v>61</v>
      </c>
      <c r="B28" s="1">
        <f t="shared" si="0"/>
        <v>17</v>
      </c>
      <c r="C28" s="6"/>
      <c r="D28" s="5">
        <f>IF(A28&gt;$B$4,"",(D27+C28+E27)*($B$9+1))</f>
        <v>537312.08267066278</v>
      </c>
      <c r="E28" s="5">
        <f>IF(A28&gt;$B$4,"",IF(A28=$B$3,PMT($B$9,$B$4-A28,D27,0),IF(A28&gt;$B$3,E27,0)))</f>
        <v>0</v>
      </c>
      <c r="F28" s="6">
        <f>IF(A28&gt;$B$4,"",E28)</f>
        <v>0</v>
      </c>
      <c r="G28" s="5">
        <f>IF(A28&gt;$B$4,"",(G27+C28+H27)*(IF(A28&gt;=$B$3,$B$10,$B$8)+1))</f>
        <v>692919.48253175325</v>
      </c>
      <c r="H28" s="5">
        <f>IF(A28&gt;$B$4,"",IF(A28=$B$3,PMT($B$10,$B$4-A28,G27,0),IF(A28&gt;$B$3,H27,0)))</f>
        <v>0</v>
      </c>
      <c r="I28" s="6">
        <f>IF(A28&gt;$B$4,"",H28)</f>
        <v>0</v>
      </c>
    </row>
    <row r="29" spans="1:9" x14ac:dyDescent="0.2">
      <c r="A29" s="1">
        <f>IF(A28&lt;$B$4,A28+1,"")</f>
        <v>62</v>
      </c>
      <c r="B29" s="1">
        <f t="shared" si="0"/>
        <v>18</v>
      </c>
      <c r="C29" s="6"/>
      <c r="D29" s="5">
        <f>IF(A29&gt;$B$4,"",(D28+C29+E28)*($B$9+1))</f>
        <v>565332.90778193786</v>
      </c>
      <c r="E29" s="5">
        <f>IF(A29&gt;$B$4,"",IF(A29=$B$3,PMT($B$9,$B$4-A29,D28,0),IF(A29&gt;$B$3,E28,0)))</f>
        <v>0</v>
      </c>
      <c r="F29" s="6">
        <f>IF(A29&gt;$B$4,"",E29)</f>
        <v>0</v>
      </c>
      <c r="G29" s="5">
        <f>IF(A29&gt;$B$4,"",(G28+C29+H28)*(IF(A29&gt;=$B$3,$B$10,$B$8)+1))</f>
        <v>741423.84630897606</v>
      </c>
      <c r="H29" s="5">
        <f>IF(A29&gt;$B$4,"",IF(A29=$B$3,PMT($B$10,$B$4-A29,G28,0),IF(A29&gt;$B$3,H28,0)))</f>
        <v>0</v>
      </c>
      <c r="I29" s="6">
        <f>IF(A29&gt;$B$4,"",H29)</f>
        <v>0</v>
      </c>
    </row>
    <row r="30" spans="1:9" x14ac:dyDescent="0.2">
      <c r="A30" s="1">
        <f>IF(A29&lt;$B$4,A29+1,"")</f>
        <v>63</v>
      </c>
      <c r="B30" s="1">
        <f t="shared" si="0"/>
        <v>19</v>
      </c>
      <c r="C30" s="6"/>
      <c r="D30" s="5">
        <f>IF(A30&gt;$B$4,"",(D29+C30+E29)*($B$9+1))</f>
        <v>594815.01892276586</v>
      </c>
      <c r="E30" s="5">
        <f>IF(A30&gt;$B$4,"",IF(A30=$B$3,PMT($B$9,$B$4-A30,D29,0),IF(A30&gt;$B$3,E29,0)))</f>
        <v>0</v>
      </c>
      <c r="F30" s="6">
        <f>IF(A30&gt;$B$4,"",E30)</f>
        <v>0</v>
      </c>
      <c r="G30" s="5">
        <f>IF(A30&gt;$B$4,"",(G29+C30+H29)*(IF(A30&gt;=$B$3,$B$10,$B$8)+1))</f>
        <v>793323.51555060444</v>
      </c>
      <c r="H30" s="5">
        <f>IF(A30&gt;$B$4,"",IF(A30=$B$3,PMT($B$10,$B$4-A30,G29,0),IF(A30&gt;$B$3,H29,0)))</f>
        <v>0</v>
      </c>
      <c r="I30" s="6">
        <f>IF(A30&gt;$B$4,"",H30)</f>
        <v>0</v>
      </c>
    </row>
    <row r="31" spans="1:9" x14ac:dyDescent="0.2">
      <c r="A31" s="1">
        <f>IF(A30&lt;$B$4,A30+1,"")</f>
        <v>64</v>
      </c>
      <c r="B31" s="1">
        <f t="shared" si="0"/>
        <v>20</v>
      </c>
      <c r="C31" s="6"/>
      <c r="D31" s="5">
        <f>IF(A31&gt;$B$4,"",(D30+C31+E30)*($B$9+1))</f>
        <v>625834.62215958803</v>
      </c>
      <c r="E31" s="5">
        <f>IF(A31&gt;$B$4,"",IF(A31=$B$3,PMT($B$9,$B$4-A31,D30,0),IF(A31&gt;$B$3,E30,0)))</f>
        <v>0</v>
      </c>
      <c r="F31" s="6">
        <f>IF(A31&gt;$B$4,"",E31)</f>
        <v>0</v>
      </c>
      <c r="G31" s="5">
        <f>IF(A31&gt;$B$4,"",(G30+C31+H30)*(IF(A31&gt;=$B$3,$B$10,$B$8)+1))</f>
        <v>848856.16163914686</v>
      </c>
      <c r="H31" s="5">
        <f>IF(A31&gt;$B$4,"",IF(A31=$B$3,PMT($B$10,$B$4-A31,G30,0),IF(A31&gt;$B$3,H30,0)))</f>
        <v>0</v>
      </c>
      <c r="I31" s="6">
        <f>IF(A31&gt;$B$4,"",H31)</f>
        <v>0</v>
      </c>
    </row>
    <row r="32" spans="1:9" x14ac:dyDescent="0.2">
      <c r="A32" s="1">
        <f>IF(A31&lt;$B$4,A31+1,"")</f>
        <v>65</v>
      </c>
      <c r="B32" s="1">
        <f t="shared" si="0"/>
        <v>21</v>
      </c>
      <c r="C32" s="6"/>
      <c r="D32" s="5">
        <f>IF(A32&gt;$B$4,"",(D31+C32+E31)*($B$9+1))</f>
        <v>658471.89770521049</v>
      </c>
      <c r="E32" s="5">
        <f>IF(A32&gt;$B$4,"",IF(A32=$B$3,PMT($B$9,$B$4-A32,D31,0),IF(A32&gt;$B$3,E31,0)))</f>
        <v>-45366.167654321907</v>
      </c>
      <c r="F32" s="6">
        <f>IF(A32&gt;$B$4,"",E32)</f>
        <v>-45366.167654321907</v>
      </c>
      <c r="G32" s="5">
        <f>IF(A32&gt;$B$4,"",(G31+C32+H31)*(IF(A32&gt;=$B$3,$B$10,$B$8)+1))</f>
        <v>883022.62214512238</v>
      </c>
      <c r="H32" s="5">
        <f>IF(A32&gt;$B$4,"",IF(A32=$B$3,PMT($B$10,$B$4-A32,G31,0),IF(A32&gt;$B$3,H31,0)))</f>
        <v>-54480.625349789727</v>
      </c>
      <c r="I32" s="6">
        <f>IF(A32&gt;$B$4,"",H32)</f>
        <v>-54480.625349789727</v>
      </c>
    </row>
    <row r="33" spans="1:9" x14ac:dyDescent="0.2">
      <c r="A33" s="1">
        <f>IF(A32&lt;$B$4,A32+1,"")</f>
        <v>66</v>
      </c>
      <c r="B33" s="1">
        <f t="shared" si="0"/>
        <v>22</v>
      </c>
      <c r="C33" s="6"/>
      <c r="D33" s="5">
        <f>IF(A33&gt;$B$4,"",(D32+C33+E32)*($B$9+1))</f>
        <v>645079.19387304236</v>
      </c>
      <c r="E33" s="5">
        <f>IF(A33&gt;$B$4,"",IF(A33=$B$3,PMT($B$9,$B$4-A33,D32,0),IF(A33&gt;$B$3,E32,0)))</f>
        <v>-45366.167654321907</v>
      </c>
      <c r="F33" s="6">
        <f>IF(A33&gt;$B$4,"",E33)</f>
        <v>-45366.167654321907</v>
      </c>
      <c r="G33" s="5">
        <f>IF(A33&gt;$B$4,"",(G32+C33+H32)*(IF(A33&gt;=$B$3,$B$10,$B$8)+1))</f>
        <v>861890.81216634472</v>
      </c>
      <c r="H33" s="5">
        <f>IF(A33&gt;$B$4,"",IF(A33=$B$3,PMT($B$10,$B$4-A33,G32,0),IF(A33&gt;$B$3,H32,0)))</f>
        <v>-54480.625349789727</v>
      </c>
      <c r="I33" s="6">
        <f>IF(A33&gt;$B$4,"",H33)</f>
        <v>-54480.625349789727</v>
      </c>
    </row>
    <row r="34" spans="1:9" x14ac:dyDescent="0.2">
      <c r="A34" s="1">
        <f>IF(A33&lt;$B$4,A33+1,"")</f>
        <v>67</v>
      </c>
      <c r="B34" s="1">
        <f t="shared" si="0"/>
        <v>23</v>
      </c>
      <c r="C34" s="6"/>
      <c r="D34" s="5">
        <f>IF(A34&gt;$B$4,"",(D33+C34+E33)*($B$9+1))</f>
        <v>630988.06053602672</v>
      </c>
      <c r="E34" s="5">
        <f>IF(A34&gt;$B$4,"",IF(A34=$B$3,PMT($B$9,$B$4-A34,D33,0),IF(A34&gt;$B$3,E33,0)))</f>
        <v>-45366.167654321907</v>
      </c>
      <c r="F34" s="6">
        <f>IF(A34&gt;$B$4,"",E34)</f>
        <v>-45366.167654321907</v>
      </c>
      <c r="G34" s="5">
        <f>IF(A34&gt;$B$4,"",(G33+C34+H33)*(IF(A34&gt;=$B$3,$B$10,$B$8)+1))</f>
        <v>839908.44683592126</v>
      </c>
      <c r="H34" s="5">
        <f>IF(A34&gt;$B$4,"",IF(A34=$B$3,PMT($B$10,$B$4-A34,G33,0),IF(A34&gt;$B$3,H33,0)))</f>
        <v>-54480.625349789727</v>
      </c>
      <c r="I34" s="6">
        <f>IF(A34&gt;$B$4,"",H34)</f>
        <v>-54480.625349789727</v>
      </c>
    </row>
    <row r="35" spans="1:9" x14ac:dyDescent="0.2">
      <c r="A35" s="1">
        <f>IF(A34&lt;$B$4,A34+1,"")</f>
        <v>68</v>
      </c>
      <c r="B35" s="1">
        <f t="shared" si="0"/>
        <v>24</v>
      </c>
      <c r="C35" s="6"/>
      <c r="D35" s="5">
        <f>IF(A35&gt;$B$4,"",(D34+C35+E34)*($B$9+1))</f>
        <v>616162.0745954857</v>
      </c>
      <c r="E35" s="5">
        <f>IF(A35&gt;$B$4,"",IF(A35=$B$3,PMT($B$9,$B$4-A35,D34,0),IF(A35&gt;$B$3,E34,0)))</f>
        <v>-45366.167654321907</v>
      </c>
      <c r="F35" s="6">
        <f>IF(A35&gt;$B$4,"",E35)</f>
        <v>-45366.167654321907</v>
      </c>
      <c r="G35" s="5">
        <f>IF(A35&gt;$B$4,"",(G34+C35+H34)*(IF(A35&gt;=$B$3,$B$10,$B$8)+1))</f>
        <v>817041.29130094824</v>
      </c>
      <c r="H35" s="5">
        <f>IF(A35&gt;$B$4,"",IF(A35=$B$3,PMT($B$10,$B$4-A35,G34,0),IF(A35&gt;$B$3,H34,0)))</f>
        <v>-54480.625349789727</v>
      </c>
      <c r="I35" s="6">
        <f>IF(A35&gt;$B$4,"",H35)</f>
        <v>-54480.625349789727</v>
      </c>
    </row>
    <row r="36" spans="1:9" x14ac:dyDescent="0.2">
      <c r="A36" s="1">
        <f>IF(A35&lt;$B$4,A35+1,"")</f>
        <v>69</v>
      </c>
      <c r="B36" s="1">
        <f t="shared" si="0"/>
        <v>25</v>
      </c>
      <c r="C36" s="6"/>
      <c r="D36" s="5">
        <f>IF(A36&gt;$B$4,"",(D35+C36+E35)*($B$9+1))</f>
        <v>600562.91348814545</v>
      </c>
      <c r="E36" s="5">
        <f>IF(A36&gt;$B$4,"",IF(A36=$B$3,PMT($B$9,$B$4-A36,D35,0),IF(A36&gt;$B$3,E35,0)))</f>
        <v>-45366.167654321907</v>
      </c>
      <c r="F36" s="6">
        <f>IF(A36&gt;$B$4,"",E36)</f>
        <v>-45366.167654321907</v>
      </c>
      <c r="G36" s="5">
        <f>IF(A36&gt;$B$4,"",(G35+C36+H35)*(IF(A36&gt;=$B$3,$B$10,$B$8)+1))</f>
        <v>793253.73275569256</v>
      </c>
      <c r="H36" s="5">
        <f>IF(A36&gt;$B$4,"",IF(A36=$B$3,PMT($B$10,$B$4-A36,G35,0),IF(A36&gt;$B$3,H35,0)))</f>
        <v>-54480.625349789727</v>
      </c>
      <c r="I36" s="6">
        <f>IF(A36&gt;$B$4,"",H36)</f>
        <v>-54480.625349789727</v>
      </c>
    </row>
    <row r="37" spans="1:9" x14ac:dyDescent="0.2">
      <c r="A37" s="1">
        <f>IF(A36&lt;$B$4,A36+1,"")</f>
        <v>70</v>
      </c>
      <c r="B37" s="1">
        <f t="shared" si="0"/>
        <v>26</v>
      </c>
      <c r="C37" s="6"/>
      <c r="D37" s="5">
        <f>IF(A37&gt;$B$4,"",(D36+C37+E36)*($B$9+1))</f>
        <v>584150.25612905738</v>
      </c>
      <c r="E37" s="5">
        <f>IF(A37&gt;$B$4,"",IF(A37=$B$3,PMT($B$9,$B$4-A37,D36,0),IF(A37&gt;$B$3,E36,0)))</f>
        <v>-45366.167654321907</v>
      </c>
      <c r="F37" s="6">
        <f>IF(A37&gt;$B$4,"",E37)</f>
        <v>-45366.167654321907</v>
      </c>
      <c r="G37" s="5">
        <f>IF(A37&gt;$B$4,"",(G36+C37+H36)*(IF(A37&gt;=$B$3,$B$10,$B$8)+1))</f>
        <v>768508.72497899039</v>
      </c>
      <c r="H37" s="5">
        <f>IF(A37&gt;$B$4,"",IF(A37=$B$3,PMT($B$10,$B$4-A37,G36,0),IF(A37&gt;$B$3,H36,0)))</f>
        <v>-54480.625349789727</v>
      </c>
      <c r="I37" s="6">
        <f>IF(A37&gt;$B$4,"",H37)</f>
        <v>-54480.625349789727</v>
      </c>
    </row>
    <row r="38" spans="1:9" x14ac:dyDescent="0.2">
      <c r="A38" s="1">
        <f>IF(A37&lt;$B$4,A37+1,"")</f>
        <v>71</v>
      </c>
      <c r="B38" s="1">
        <f t="shared" si="0"/>
        <v>27</v>
      </c>
      <c r="C38" s="6"/>
      <c r="D38" s="5">
        <f>IF(A38&gt;$B$4,"",(D37+C38+E37)*($B$9+1))</f>
        <v>566881.67868869286</v>
      </c>
      <c r="E38" s="5">
        <f>IF(A38&gt;$B$4,"",IF(A38=$B$3,PMT($B$9,$B$4-A38,D37,0),IF(A38&gt;$B$3,E37,0)))</f>
        <v>-45366.167654321907</v>
      </c>
      <c r="F38" s="6">
        <f>IF(A38&gt;$B$4,"",E38)</f>
        <v>-45366.167654321907</v>
      </c>
      <c r="G38" s="5">
        <f>IF(A38&gt;$B$4,"",(G37+C38+H37)*(IF(A38&gt;=$B$3,$B$10,$B$8)+1))</f>
        <v>742767.73063927586</v>
      </c>
      <c r="H38" s="5">
        <f>IF(A38&gt;$B$4,"",IF(A38=$B$3,PMT($B$10,$B$4-A38,G37,0),IF(A38&gt;$B$3,H37,0)))</f>
        <v>-54480.625349789727</v>
      </c>
      <c r="I38" s="6">
        <f>IF(A38&gt;$B$4,"",H38)</f>
        <v>-54480.625349789727</v>
      </c>
    </row>
    <row r="39" spans="1:9" x14ac:dyDescent="0.2">
      <c r="A39" s="1">
        <f>IF(A38&lt;$B$4,A38+1,"")</f>
        <v>72</v>
      </c>
      <c r="B39" s="1">
        <f t="shared" si="0"/>
        <v>28</v>
      </c>
      <c r="C39" s="6"/>
      <c r="D39" s="5">
        <f>IF(A39&gt;$B$4,"",(D38+C39+E38)*($B$9+1))</f>
        <v>548712.5449348134</v>
      </c>
      <c r="E39" s="5">
        <f>IF(A39&gt;$B$4,"",IF(A39=$B$3,PMT($B$9,$B$4-A39,D38,0),IF(A39&gt;$B$3,E38,0)))</f>
        <v>-45366.167654321907</v>
      </c>
      <c r="F39" s="6">
        <f>IF(A39&gt;$B$4,"",E39)</f>
        <v>-45366.167654321907</v>
      </c>
      <c r="G39" s="5">
        <f>IF(A39&gt;$B$4,"",(G38+C39+H38)*(IF(A39&gt;=$B$3,$B$10,$B$8)+1))</f>
        <v>715990.66127738787</v>
      </c>
      <c r="H39" s="5">
        <f>IF(A39&gt;$B$4,"",IF(A39=$B$3,PMT($B$10,$B$4-A39,G38,0),IF(A39&gt;$B$3,H38,0)))</f>
        <v>-54480.625349789727</v>
      </c>
      <c r="I39" s="6">
        <f>IF(A39&gt;$B$4,"",H39)</f>
        <v>-54480.625349789727</v>
      </c>
    </row>
    <row r="40" spans="1:9" x14ac:dyDescent="0.2">
      <c r="A40" s="1">
        <f>IF(A39&lt;$B$4,A39+1,"")</f>
        <v>73</v>
      </c>
      <c r="B40" s="1">
        <f t="shared" si="0"/>
        <v>29</v>
      </c>
      <c r="C40" s="6"/>
      <c r="D40" s="5">
        <f>IF(A40&gt;$B$4,"",(D39+C40+E39)*($B$9+1))</f>
        <v>529595.89085566916</v>
      </c>
      <c r="E40" s="5">
        <f>IF(A40&gt;$B$4,"",IF(A40=$B$3,PMT($B$9,$B$4-A40,D39,0),IF(A40&gt;$B$3,E39,0)))</f>
        <v>-45366.167654321907</v>
      </c>
      <c r="F40" s="6">
        <f>IF(A40&gt;$B$4,"",E40)</f>
        <v>-45366.167654321907</v>
      </c>
      <c r="G40" s="5">
        <f>IF(A40&gt;$B$4,"",(G39+C40+H39)*(IF(A40&gt;=$B$3,$B$10,$B$8)+1))</f>
        <v>688135.81487368385</v>
      </c>
      <c r="H40" s="5">
        <f>IF(A40&gt;$B$4,"",IF(A40=$B$3,PMT($B$10,$B$4-A40,G39,0),IF(A40&gt;$B$3,H39,0)))</f>
        <v>-54480.625349789727</v>
      </c>
      <c r="I40" s="6">
        <f>IF(A40&gt;$B$4,"",H40)</f>
        <v>-54480.625349789727</v>
      </c>
    </row>
    <row r="41" spans="1:9" x14ac:dyDescent="0.2">
      <c r="A41" s="1">
        <f>IF(A40&lt;$B$4,A40+1,"")</f>
        <v>74</v>
      </c>
      <c r="B41" s="1">
        <f t="shared" si="0"/>
        <v>30</v>
      </c>
      <c r="C41" s="6"/>
      <c r="D41" s="5">
        <f>IF(A41&gt;$B$4,"",(D40+C41+E40)*($B$9+1))</f>
        <v>509482.3032662975</v>
      </c>
      <c r="E41" s="5">
        <f>IF(A41&gt;$B$4,"",IF(A41=$B$3,PMT($B$9,$B$4-A41,D40,0),IF(A41&gt;$B$3,E40,0)))</f>
        <v>-45366.167654321907</v>
      </c>
      <c r="F41" s="6">
        <f>IF(A41&gt;$B$4,"",E41)</f>
        <v>-45366.167654321907</v>
      </c>
      <c r="G41" s="5">
        <f>IF(A41&gt;$B$4,"",(G40+C41+H40)*(IF(A41&gt;=$B$3,$B$10,$B$8)+1))</f>
        <v>659159.81090223079</v>
      </c>
      <c r="H41" s="5">
        <f>IF(A41&gt;$B$4,"",IF(A41=$B$3,PMT($B$10,$B$4-A41,G40,0),IF(A41&gt;$B$3,H40,0)))</f>
        <v>-54480.625349789727</v>
      </c>
      <c r="I41" s="6">
        <f>IF(A41&gt;$B$4,"",H41)</f>
        <v>-54480.625349789727</v>
      </c>
    </row>
    <row r="42" spans="1:9" x14ac:dyDescent="0.2">
      <c r="A42" s="1">
        <f>IF(A41&lt;$B$4,A41+1,"")</f>
        <v>75</v>
      </c>
      <c r="B42" s="1">
        <f t="shared" si="0"/>
        <v>31</v>
      </c>
      <c r="C42" s="6"/>
      <c r="D42" s="5">
        <f>IF(A42&gt;$B$4,"",(D41+C42+E41)*($B$9+1))</f>
        <v>488319.79208414006</v>
      </c>
      <c r="E42" s="5">
        <f>IF(A42&gt;$B$4,"",IF(A42=$B$3,PMT($B$9,$B$4-A42,D41,0),IF(A42&gt;$B$3,E41,0)))</f>
        <v>-45366.167654321907</v>
      </c>
      <c r="F42" s="6">
        <f>IF(A42&gt;$B$4,"",E42)</f>
        <v>-45366.167654321907</v>
      </c>
      <c r="G42" s="5">
        <f>IF(A42&gt;$B$4,"",(G41+C42+H41)*(IF(A42&gt;=$B$3,$B$10,$B$8)+1))</f>
        <v>629017.52277092671</v>
      </c>
      <c r="H42" s="5">
        <f>IF(A42&gt;$B$4,"",IF(A42=$B$3,PMT($B$10,$B$4-A42,G41,0),IF(A42&gt;$B$3,H41,0)))</f>
        <v>-54480.625349789727</v>
      </c>
      <c r="I42" s="6">
        <f>IF(A42&gt;$B$4,"",H42)</f>
        <v>-54480.625349789727</v>
      </c>
    </row>
    <row r="43" spans="1:9" x14ac:dyDescent="0.2">
      <c r="A43" s="1">
        <f>IF(A42&lt;$B$4,A42+1,"")</f>
        <v>76</v>
      </c>
      <c r="B43" s="1">
        <f t="shared" si="0"/>
        <v>32</v>
      </c>
      <c r="C43" s="6"/>
      <c r="D43" s="5">
        <f>IF(A43&gt;$B$4,"",(D42+C43+E42)*($B$9+1))</f>
        <v>466053.65594383312</v>
      </c>
      <c r="E43" s="5">
        <f>IF(A43&gt;$B$4,"",IF(A43=$B$3,PMT($B$9,$B$4-A43,D42,0),IF(A43&gt;$B$3,E42,0)))</f>
        <v>-45366.167654321907</v>
      </c>
      <c r="F43" s="6">
        <f>IF(A43&gt;$B$4,"",E43)</f>
        <v>-45366.167654321907</v>
      </c>
      <c r="G43" s="5">
        <f>IF(A43&gt;$B$4,"",(G42+C43+H42)*(IF(A43&gt;=$B$3,$B$10,$B$8)+1))</f>
        <v>597662.00754233764</v>
      </c>
      <c r="H43" s="5">
        <f>IF(A43&gt;$B$4,"",IF(A43=$B$3,PMT($B$10,$B$4-A43,G42,0),IF(A43&gt;$B$3,H42,0)))</f>
        <v>-54480.625349789727</v>
      </c>
      <c r="I43" s="6">
        <f>IF(A43&gt;$B$4,"",H43)</f>
        <v>-54480.625349789727</v>
      </c>
    </row>
    <row r="44" spans="1:9" x14ac:dyDescent="0.2">
      <c r="A44" s="1">
        <f>IF(A43&lt;$B$4,A43+1,"")</f>
        <v>77</v>
      </c>
      <c r="B44" s="1">
        <f t="shared" si="0"/>
        <v>33</v>
      </c>
      <c r="C44" s="6"/>
      <c r="D44" s="5">
        <f>IF(A44&gt;$B$4,"",(D43+C44+E43)*($B$9+1))</f>
        <v>442626.34080380917</v>
      </c>
      <c r="E44" s="5">
        <f>IF(A44&gt;$B$4,"",IF(A44=$B$3,PMT($B$9,$B$4-A44,D43,0),IF(A44&gt;$B$3,E43,0)))</f>
        <v>-45366.167654321907</v>
      </c>
      <c r="F44" s="6">
        <f>IF(A44&gt;$B$4,"",E44)</f>
        <v>-45366.167654321907</v>
      </c>
      <c r="G44" s="5">
        <f>IF(A44&gt;$B$4,"",(G43+C44+H43)*(IF(A44&gt;=$B$3,$B$10,$B$8)+1))</f>
        <v>565044.43282579794</v>
      </c>
      <c r="H44" s="5">
        <f>IF(A44&gt;$B$4,"",IF(A44=$B$3,PMT($B$10,$B$4-A44,G43,0),IF(A44&gt;$B$3,H43,0)))</f>
        <v>-54480.625349789727</v>
      </c>
      <c r="I44" s="6">
        <f>IF(A44&gt;$B$4,"",H44)</f>
        <v>-54480.625349789727</v>
      </c>
    </row>
    <row r="45" spans="1:9" x14ac:dyDescent="0.2">
      <c r="A45" s="1">
        <f>IF(A44&lt;$B$4,A44+1,"")</f>
        <v>78</v>
      </c>
      <c r="B45" s="1">
        <f t="shared" si="0"/>
        <v>34</v>
      </c>
      <c r="C45" s="6"/>
      <c r="D45" s="5">
        <f>IF(A45&gt;$B$4,"",(D44+C45+E44)*($B$9+1))</f>
        <v>417977.29117923294</v>
      </c>
      <c r="E45" s="5">
        <f>IF(A45&gt;$B$4,"",IF(A45=$B$3,PMT($B$9,$B$4-A45,D44,0),IF(A45&gt;$B$3,E44,0)))</f>
        <v>-45366.167654321907</v>
      </c>
      <c r="F45" s="6">
        <f>IF(A45&gt;$B$4,"",E45)</f>
        <v>-45366.167654321907</v>
      </c>
      <c r="G45" s="5">
        <f>IF(A45&gt;$B$4,"",(G44+C45+H44)*(IF(A45&gt;=$B$3,$B$10,$B$8)+1))</f>
        <v>531114.00072691753</v>
      </c>
      <c r="H45" s="5">
        <f>IF(A45&gt;$B$4,"",IF(A45=$B$3,PMT($B$10,$B$4-A45,G44,0),IF(A45&gt;$B$3,H44,0)))</f>
        <v>-54480.625349789727</v>
      </c>
      <c r="I45" s="6">
        <f>IF(A45&gt;$B$4,"",H45)</f>
        <v>-54480.625349789727</v>
      </c>
    </row>
    <row r="46" spans="1:9" x14ac:dyDescent="0.2">
      <c r="A46" s="1">
        <f>IF(A45&lt;$B$4,A45+1,"")</f>
        <v>79</v>
      </c>
      <c r="B46" s="1">
        <f t="shared" si="0"/>
        <v>35</v>
      </c>
      <c r="C46" s="6"/>
      <c r="D46" s="5">
        <f>IF(A46&gt;$B$4,"",(D45+C46+E45)*($B$9+1))</f>
        <v>392042.79361673509</v>
      </c>
      <c r="E46" s="5">
        <f>IF(A46&gt;$B$4,"",IF(A46=$B$3,PMT($B$9,$B$4-A46,D45,0),IF(A46&gt;$B$3,E45,0)))</f>
        <v>-45366.167654321907</v>
      </c>
      <c r="F46" s="6">
        <f>IF(A46&gt;$B$4,"",E46)</f>
        <v>-45366.167654321907</v>
      </c>
      <c r="G46" s="5">
        <f>IF(A46&gt;$B$4,"",(G45+C46+H45)*(IF(A46&gt;=$B$3,$B$10,$B$8)+1))</f>
        <v>495817.86873605713</v>
      </c>
      <c r="H46" s="5">
        <f>IF(A46&gt;$B$4,"",IF(A46=$B$3,PMT($B$10,$B$4-A46,G45,0),IF(A46&gt;$B$3,H45,0)))</f>
        <v>-54480.625349789727</v>
      </c>
      <c r="I46" s="6">
        <f>IF(A46&gt;$B$4,"",H46)</f>
        <v>-54480.625349789727</v>
      </c>
    </row>
    <row r="47" spans="1:9" x14ac:dyDescent="0.2">
      <c r="A47" s="1">
        <f>IF(A46&lt;$B$4,A46+1,"")</f>
        <v>80</v>
      </c>
      <c r="B47" s="1">
        <f t="shared" si="0"/>
        <v>36</v>
      </c>
      <c r="C47" s="6"/>
      <c r="D47" s="5">
        <f>IF(A47&gt;$B$4,"",(D46+C47+E46)*($B$9+1))</f>
        <v>364755.81200635299</v>
      </c>
      <c r="E47" s="5">
        <f>IF(A47&gt;$B$4,"",IF(A47=$B$3,PMT($B$9,$B$4-A47,D46,0),IF(A47&gt;$B$3,E46,0)))</f>
        <v>-45366.167654321907</v>
      </c>
      <c r="F47" s="6">
        <f>IF(A47&gt;$B$4,"",E47)</f>
        <v>-45366.167654321907</v>
      </c>
      <c r="G47" s="5">
        <f>IF(A47&gt;$B$4,"",(G46+C47+H46)*(IF(A47&gt;=$B$3,$B$10,$B$8)+1))</f>
        <v>459101.06743256463</v>
      </c>
      <c r="H47" s="5">
        <f>IF(A47&gt;$B$4,"",IF(A47=$B$3,PMT($B$10,$B$4-A47,G46,0),IF(A47&gt;$B$3,H46,0)))</f>
        <v>-54480.625349789727</v>
      </c>
      <c r="I47" s="6">
        <f>IF(A47&gt;$B$4,"",H47)</f>
        <v>-54480.625349789727</v>
      </c>
    </row>
    <row r="48" spans="1:9" x14ac:dyDescent="0.2">
      <c r="A48" s="1">
        <f>IF(A47&lt;$B$4,A47+1,"")</f>
        <v>81</v>
      </c>
      <c r="B48" s="1">
        <f t="shared" si="0"/>
        <v>37</v>
      </c>
      <c r="C48" s="6"/>
      <c r="D48" s="5">
        <f>IF(A48&gt;$B$4,"",(D47+C48+E47)*($B$9+1))</f>
        <v>336045.81430498947</v>
      </c>
      <c r="E48" s="5">
        <f>IF(A48&gt;$B$4,"",IF(A48=$B$3,PMT($B$9,$B$4-A48,D47,0),IF(A48&gt;$B$3,E47,0)))</f>
        <v>-45366.167654321907</v>
      </c>
      <c r="F48" s="6">
        <f>IF(A48&gt;$B$4,"",E48)</f>
        <v>-45366.167654321907</v>
      </c>
      <c r="G48" s="5">
        <f>IF(A48&gt;$B$4,"",(G47+C48+H47)*(IF(A48&gt;=$B$3,$B$10,$B$8)+1))</f>
        <v>420906.41487660655</v>
      </c>
      <c r="H48" s="5">
        <f>IF(A48&gt;$B$4,"",IF(A48=$B$3,PMT($B$10,$B$4-A48,G47,0),IF(A48&gt;$B$3,H47,0)))</f>
        <v>-54480.625349789727</v>
      </c>
      <c r="I48" s="6">
        <f>IF(A48&gt;$B$4,"",H48)</f>
        <v>-54480.625349789727</v>
      </c>
    </row>
    <row r="49" spans="1:9" x14ac:dyDescent="0.2">
      <c r="A49" s="1">
        <f>IF(A48&lt;$B$4,A48+1,"")</f>
        <v>82</v>
      </c>
      <c r="B49" s="1">
        <f t="shared" si="0"/>
        <v>38</v>
      </c>
      <c r="C49" s="6"/>
      <c r="D49" s="5">
        <f>IF(A49&gt;$B$4,"",(D48+C49+E48)*($B$9+1))</f>
        <v>305838.59022349981</v>
      </c>
      <c r="E49" s="5">
        <f>IF(A49&gt;$B$4,"",IF(A49=$B$3,PMT($B$9,$B$4-A49,D48,0),IF(A49&gt;$B$3,E48,0)))</f>
        <v>-45366.167654321907</v>
      </c>
      <c r="F49" s="6">
        <f>IF(A49&gt;$B$4,"",E49)</f>
        <v>-45366.167654321907</v>
      </c>
      <c r="G49" s="5">
        <f>IF(A49&gt;$B$4,"",(G48+C49+H48)*(IF(A49&gt;=$B$3,$B$10,$B$8)+1))</f>
        <v>381174.42755527113</v>
      </c>
      <c r="H49" s="5">
        <f>IF(A49&gt;$B$4,"",IF(A49=$B$3,PMT($B$10,$B$4-A49,G48,0),IF(A49&gt;$B$3,H48,0)))</f>
        <v>-54480.625349789727</v>
      </c>
      <c r="I49" s="6">
        <f>IF(A49&gt;$B$4,"",H49)</f>
        <v>-54480.625349789727</v>
      </c>
    </row>
    <row r="50" spans="1:9" x14ac:dyDescent="0.2">
      <c r="A50" s="1">
        <f>IF(A49&lt;$B$4,A49+1,"")</f>
        <v>83</v>
      </c>
      <c r="B50" s="1">
        <f t="shared" si="0"/>
        <v>39</v>
      </c>
      <c r="C50" s="6"/>
      <c r="D50" s="5">
        <f>IF(A50&gt;$B$4,"",(D49+C50+E49)*($B$9+1))</f>
        <v>274056.05940616049</v>
      </c>
      <c r="E50" s="5">
        <f>IF(A50&gt;$B$4,"",IF(A50=$B$3,PMT($B$9,$B$4-A50,D49,0),IF(A50&gt;$B$3,E49,0)))</f>
        <v>-45366.167654321907</v>
      </c>
      <c r="F50" s="6">
        <f>IF(A50&gt;$B$4,"",E50)</f>
        <v>-45366.167654321907</v>
      </c>
      <c r="G50" s="5">
        <f>IF(A50&gt;$B$4,"",(G49+C50+H49)*(IF(A50&gt;=$B$3,$B$10,$B$8)+1))</f>
        <v>339843.22774425196</v>
      </c>
      <c r="H50" s="5">
        <f>IF(A50&gt;$B$4,"",IF(A50=$B$3,PMT($B$10,$B$4-A50,G49,0),IF(A50&gt;$B$3,H49,0)))</f>
        <v>-54480.625349789727</v>
      </c>
      <c r="I50" s="6">
        <f>IF(A50&gt;$B$4,"",H50)</f>
        <v>-54480.625349789727</v>
      </c>
    </row>
    <row r="51" spans="1:9" x14ac:dyDescent="0.2">
      <c r="A51" s="1">
        <f>IF(A50&lt;$B$4,A50+1,"")</f>
        <v>84</v>
      </c>
      <c r="B51" s="1">
        <f t="shared" si="0"/>
        <v>40</v>
      </c>
      <c r="C51" s="6"/>
      <c r="D51" s="5">
        <f>IF(A51&gt;$B$4,"",(D50+C51+E50)*($B$9+1))</f>
        <v>240616.06960669695</v>
      </c>
      <c r="E51" s="5">
        <f>IF(A51&gt;$B$4,"",IF(A51=$B$3,PMT($B$9,$B$4-A51,D50,0),IF(A51&gt;$B$3,E50,0)))</f>
        <v>-45366.167654321907</v>
      </c>
      <c r="F51" s="6">
        <f>IF(A51&gt;$B$4,"",E51)</f>
        <v>-45366.167654321907</v>
      </c>
      <c r="G51" s="5">
        <f>IF(A51&gt;$B$4,"",(G50+C51+H50)*(IF(A51&gt;=$B$3,$B$10,$B$8)+1))</f>
        <v>296848.4471408393</v>
      </c>
      <c r="H51" s="5">
        <f>IF(A51&gt;$B$4,"",IF(A51=$B$3,PMT($B$10,$B$4-A51,G50,0),IF(A51&gt;$B$3,H50,0)))</f>
        <v>-54480.625349789727</v>
      </c>
      <c r="I51" s="6">
        <f>IF(A51&gt;$B$4,"",H51)</f>
        <v>-54480.625349789727</v>
      </c>
    </row>
    <row r="52" spans="1:9" x14ac:dyDescent="0.2">
      <c r="A52" s="1">
        <f>IF(A51&lt;$B$4,A51+1,"")</f>
        <v>85</v>
      </c>
      <c r="B52" s="1">
        <f t="shared" si="0"/>
        <v>41</v>
      </c>
      <c r="C52" s="6"/>
      <c r="D52" s="5">
        <f>IF(A52&gt;$B$4,"",(D51+C52+E51)*($B$9+1))</f>
        <v>205432.18433919139</v>
      </c>
      <c r="E52" s="5">
        <f>IF(A52&gt;$B$4,"",IF(A52=$B$3,PMT($B$9,$B$4-A52,D51,0),IF(A52&gt;$B$3,E51,0)))</f>
        <v>-45366.167654321907</v>
      </c>
      <c r="F52" s="6">
        <f>IF(A52&gt;$B$4,"",E52)</f>
        <v>-45366.167654321907</v>
      </c>
      <c r="G52" s="5">
        <f>IF(A52&gt;$B$4,"",(G51+C52+H51)*(IF(A52&gt;=$B$3,$B$10,$B$8)+1))</f>
        <v>252123.12661813927</v>
      </c>
      <c r="H52" s="5">
        <f>IF(A52&gt;$B$4,"",IF(A52=$B$3,PMT($B$10,$B$4-A52,G51,0),IF(A52&gt;$B$3,H51,0)))</f>
        <v>-54480.625349789727</v>
      </c>
      <c r="I52" s="6">
        <f>IF(A52&gt;$B$4,"",H52)</f>
        <v>-54480.625349789727</v>
      </c>
    </row>
    <row r="53" spans="1:9" x14ac:dyDescent="0.2">
      <c r="A53" s="1">
        <f>IF(A52&lt;$B$4,A52+1,"")</f>
        <v>86</v>
      </c>
      <c r="B53" s="1">
        <f t="shared" si="0"/>
        <v>42</v>
      </c>
      <c r="C53" s="6"/>
      <c r="D53" s="5">
        <f>IF(A53&gt;$B$4,"",(D52+C53+E52)*($B$9+1))</f>
        <v>168413.45945498542</v>
      </c>
      <c r="E53" s="5">
        <f>IF(A53&gt;$B$4,"",IF(A53=$B$3,PMT($B$9,$B$4-A53,D52,0),IF(A53&gt;$B$3,E52,0)))</f>
        <v>-45366.167654321907</v>
      </c>
      <c r="F53" s="6">
        <f>IF(A53&gt;$B$4,"",E53)</f>
        <v>-45366.167654321907</v>
      </c>
      <c r="G53" s="5">
        <f>IF(A53&gt;$B$4,"",(G52+C53+H52)*(IF(A53&gt;=$B$3,$B$10,$B$8)+1))</f>
        <v>205597.61194440059</v>
      </c>
      <c r="H53" s="5">
        <f>IF(A53&gt;$B$4,"",IF(A53=$B$3,PMT($B$10,$B$4-A53,G52,0),IF(A53&gt;$B$3,H52,0)))</f>
        <v>-54480.625349789727</v>
      </c>
      <c r="I53" s="6">
        <f>IF(A53&gt;$B$4,"",H53)</f>
        <v>-54480.625349789727</v>
      </c>
    </row>
    <row r="54" spans="1:9" x14ac:dyDescent="0.2">
      <c r="A54" s="1">
        <f>IF(A53&lt;$B$4,A53+1,"")</f>
        <v>87</v>
      </c>
      <c r="B54" s="1">
        <f t="shared" si="0"/>
        <v>43</v>
      </c>
      <c r="C54" s="6"/>
      <c r="D54" s="5">
        <f>IF(A54&gt;$B$4,"",(D53+C54+E53)*($B$9+1))</f>
        <v>129464.20806806811</v>
      </c>
      <c r="E54" s="5">
        <f>IF(A54&gt;$B$4,"",IF(A54=$B$3,PMT($B$9,$B$4-A54,D53,0),IF(A54&gt;$B$3,E53,0)))</f>
        <v>-45366.167654321907</v>
      </c>
      <c r="F54" s="6">
        <f>IF(A54&gt;$B$4,"",E54)</f>
        <v>-45366.167654321907</v>
      </c>
      <c r="G54" s="5">
        <f>IF(A54&gt;$B$4,"",(G53+C54+H53)*(IF(A54&gt;=$B$3,$B$10,$B$8)+1))</f>
        <v>157199.44530504392</v>
      </c>
      <c r="H54" s="5">
        <f>IF(A54&gt;$B$4,"",IF(A54=$B$3,PMT($B$10,$B$4-A54,G53,0),IF(A54&gt;$B$3,H53,0)))</f>
        <v>-54480.625349789727</v>
      </c>
      <c r="I54" s="6">
        <f>IF(A54&gt;$B$4,"",H54)</f>
        <v>-54480.625349789727</v>
      </c>
    </row>
    <row r="55" spans="1:9" x14ac:dyDescent="0.2">
      <c r="A55" s="1">
        <f>IF(A54&lt;$B$4,A54+1,"")</f>
        <v>88</v>
      </c>
      <c r="B55" s="1">
        <f t="shared" si="0"/>
        <v>44</v>
      </c>
      <c r="C55" s="6"/>
      <c r="D55" s="5">
        <f>IF(A55&gt;$B$4,"",(D54+C55+E54)*($B$9+1))</f>
        <v>88483.753221323059</v>
      </c>
      <c r="E55" s="5">
        <f>IF(A55&gt;$B$4,"",IF(A55=$B$3,PMT($B$9,$B$4-A55,D54,0),IF(A55&gt;$B$3,E54,0)))</f>
        <v>-45366.167654321907</v>
      </c>
      <c r="F55" s="6">
        <f>IF(A55&gt;$B$4,"",E55)</f>
        <v>-45366.167654321907</v>
      </c>
      <c r="G55" s="5">
        <f>IF(A55&gt;$B$4,"",(G54+C55+H54)*(IF(A55&gt;=$B$3,$B$10,$B$8)+1))</f>
        <v>106853.25245845316</v>
      </c>
      <c r="H55" s="5">
        <f>IF(A55&gt;$B$4,"",IF(A55=$B$3,PMT($B$10,$B$4-A55,G54,0),IF(A55&gt;$B$3,H54,0)))</f>
        <v>-54480.625349789727</v>
      </c>
      <c r="I55" s="6">
        <f>IF(A55&gt;$B$4,"",H55)</f>
        <v>-54480.625349789727</v>
      </c>
    </row>
    <row r="56" spans="1:9" x14ac:dyDescent="0.2">
      <c r="A56" s="1">
        <f>IF(A55&lt;$B$4,A55+1,"")</f>
        <v>89</v>
      </c>
      <c r="B56" s="1">
        <f t="shared" si="0"/>
        <v>45</v>
      </c>
      <c r="C56" s="6"/>
      <c r="D56" s="5">
        <f>IF(A56&gt;$B$4,"",(D55+C56+E55)*($B$9+1))</f>
        <v>45366.167654320256</v>
      </c>
      <c r="E56" s="5">
        <f>IF(A56&gt;$B$4,"",IF(A56=$B$3,PMT($B$9,$B$4-A56,D55,0),IF(A56&gt;$B$3,E55,0)))</f>
        <v>-45366.167654321907</v>
      </c>
      <c r="F56" s="6">
        <f>IF(A56&gt;$B$4,"",E56)</f>
        <v>-45366.167654321907</v>
      </c>
      <c r="G56" s="5">
        <f>IF(A56&gt;$B$4,"",(G55+C56+H55)*(IF(A56&gt;=$B$3,$B$10,$B$8)+1))</f>
        <v>54480.625349787137</v>
      </c>
      <c r="H56" s="5">
        <f>IF(A56&gt;$B$4,"",IF(A56=$B$3,PMT($B$10,$B$4-A56,G55,0),IF(A56&gt;$B$3,H55,0)))</f>
        <v>-54480.625349789727</v>
      </c>
      <c r="I56" s="6">
        <f>IF(A56&gt;$B$4,"",H56)</f>
        <v>-54480.625349789727</v>
      </c>
    </row>
    <row r="57" spans="1:9" x14ac:dyDescent="0.2">
      <c r="A57" s="1">
        <f>IF(A56&lt;$B$4,A56+1,"")</f>
        <v>90</v>
      </c>
      <c r="B57" s="1">
        <f t="shared" si="0"/>
        <v>46</v>
      </c>
      <c r="C57" s="6"/>
      <c r="D57" s="5">
        <f>IF(A57&gt;$B$4,"",(D56+C57+E56)*($B$9+1))</f>
        <v>-1.7377755284542216E-9</v>
      </c>
      <c r="E57" s="5">
        <f>IF(A57&gt;$B$4,"",IF(A57=$B$3,PMT($B$9,$B$4-A57,D56,0),IF(A57&gt;$B$3,E56,0)))</f>
        <v>-45366.167654321907</v>
      </c>
      <c r="F57" s="6">
        <f>IF(A57&gt;$B$4,"",E57)</f>
        <v>-45366.167654321907</v>
      </c>
      <c r="G57" s="5">
        <f>IF(A57&gt;$B$4,"",(G56+C57+H56)*(IF(A57&gt;=$B$3,$B$10,$B$8)+1))</f>
        <v>-2.6944981073029336E-9</v>
      </c>
      <c r="H57" s="5">
        <f>IF(A57&gt;$B$4,"",IF(A57=$B$3,PMT($B$10,$B$4-A57,G56,0),IF(A57&gt;$B$3,H56,0)))</f>
        <v>-54480.625349789727</v>
      </c>
      <c r="I57" s="6">
        <f>IF(A57&gt;$B$4,"",H57)</f>
        <v>-54480.625349789727</v>
      </c>
    </row>
    <row r="58" spans="1:9" x14ac:dyDescent="0.2">
      <c r="A58" s="1" t="str">
        <f>IF(A57&lt;$B$4,A57+1,"")</f>
        <v/>
      </c>
      <c r="B58" s="1" t="str">
        <f t="shared" si="0"/>
        <v/>
      </c>
      <c r="C58" s="6"/>
      <c r="D58" s="5" t="str">
        <f>IF(A58&gt;$B$4,"",(D57+C58+E57)*($B$9+1))</f>
        <v/>
      </c>
      <c r="E58" s="5" t="str">
        <f>IF(A58&gt;$B$4,"",IF(A58=$B$3,PMT($B$9,$B$4-A58,D57,0),IF(A58&gt;$B$3,E57,0)))</f>
        <v/>
      </c>
      <c r="F58" s="6" t="str">
        <f>IF(A58&gt;$B$4,"",E58)</f>
        <v/>
      </c>
      <c r="G58" s="5" t="str">
        <f>IF(A58&gt;$B$4,"",(G57+C58+H57)*(IF(A58&gt;=$B$3,$B$10,$B$8)+1))</f>
        <v/>
      </c>
      <c r="H58" s="5" t="str">
        <f>IF(A58&gt;$B$4,"",IF(A58=$B$3,PMT($B$10,$B$4-A58,G57,0),IF(A58&gt;$B$3,H57,0)))</f>
        <v/>
      </c>
      <c r="I58" s="6" t="str">
        <f>IF(A58&gt;$B$4,"",H58)</f>
        <v/>
      </c>
    </row>
    <row r="59" spans="1:9" x14ac:dyDescent="0.2">
      <c r="A59" s="1" t="str">
        <f>IF(A58&lt;$B$4,A58+1,"")</f>
        <v/>
      </c>
      <c r="B59" s="1" t="str">
        <f t="shared" si="0"/>
        <v/>
      </c>
      <c r="C59" s="6"/>
      <c r="D59" s="5" t="str">
        <f>IF(A59&gt;$B$4,"",(D58+C59+E58)*($B$9+1))</f>
        <v/>
      </c>
      <c r="E59" s="5" t="str">
        <f>IF(A59&gt;$B$4,"",IF(A59=$B$3,PMT($B$9,$B$4-A59,D58,0),IF(A59&gt;$B$3,E58,0)))</f>
        <v/>
      </c>
      <c r="F59" s="6" t="str">
        <f>IF(A59&gt;$B$4,"",E59)</f>
        <v/>
      </c>
      <c r="G59" s="5" t="str">
        <f>IF(A59&gt;$B$4,"",(G58+C59+H58)*(IF(A59&gt;=$B$3,$B$10,$B$8)+1))</f>
        <v/>
      </c>
      <c r="H59" s="5" t="str">
        <f>IF(A59&gt;$B$4,"",IF(A59=$B$3,PMT($B$10,$B$4-A59,G58,0),IF(A59&gt;$B$3,H58,0)))</f>
        <v/>
      </c>
      <c r="I59" s="6" t="str">
        <f>IF(A59&gt;$B$4,"",H59)</f>
        <v/>
      </c>
    </row>
    <row r="60" spans="1:9" x14ac:dyDescent="0.2">
      <c r="A60" s="1" t="str">
        <f>IF(A59&lt;$B$4,A59+1,"")</f>
        <v/>
      </c>
      <c r="B60" s="1" t="str">
        <f t="shared" si="0"/>
        <v/>
      </c>
      <c r="C60" s="6"/>
      <c r="D60" s="5" t="str">
        <f>IF(A60&gt;$B$4,"",(D59+C60+E59)*($B$9+1))</f>
        <v/>
      </c>
      <c r="E60" s="5" t="str">
        <f>IF(A60&gt;$B$4,"",IF(A60=$B$3,PMT($B$9,$B$4-A60,D59,0),IF(A60&gt;$B$3,E59,0)))</f>
        <v/>
      </c>
      <c r="F60" s="6" t="str">
        <f>IF(A60&gt;$B$4,"",E60)</f>
        <v/>
      </c>
      <c r="G60" s="5" t="str">
        <f>IF(A60&gt;$B$4,"",(G59+C60+H59)*(IF(A60&gt;=$B$3,$B$10,$B$8)+1))</f>
        <v/>
      </c>
      <c r="H60" s="5" t="str">
        <f>IF(A60&gt;$B$4,"",IF(A60=$B$3,PMT($B$10,$B$4-A60,G59,0),IF(A60&gt;$B$3,H59,0)))</f>
        <v/>
      </c>
      <c r="I60" s="6" t="str">
        <f>IF(A60&gt;$B$4,"",H60)</f>
        <v/>
      </c>
    </row>
    <row r="61" spans="1:9" x14ac:dyDescent="0.2">
      <c r="A61" s="1" t="str">
        <f>IF(A60&lt;$B$4,A60+1,"")</f>
        <v/>
      </c>
      <c r="B61" s="1" t="str">
        <f t="shared" si="0"/>
        <v/>
      </c>
      <c r="C61" s="6"/>
      <c r="D61" s="5" t="str">
        <f>IF(A61&gt;$B$4,"",(D60+C61+E60)*($B$9+1))</f>
        <v/>
      </c>
      <c r="E61" s="5" t="str">
        <f>IF(A61&gt;$B$4,"",IF(A61=$B$3,PMT($B$9,$B$4-A61,D60,0),IF(A61&gt;$B$3,E60,0)))</f>
        <v/>
      </c>
      <c r="F61" s="6" t="str">
        <f>IF(A61&gt;$B$4,"",E61)</f>
        <v/>
      </c>
      <c r="G61" s="5" t="str">
        <f>IF(A61&gt;$B$4,"",(G60+C61+H60)*(IF(A61&gt;=$B$3,$B$10,$B$8)+1))</f>
        <v/>
      </c>
      <c r="H61" s="5" t="str">
        <f>IF(A61&gt;$B$4,"",IF(A61=$B$3,PMT($B$10,$B$4-A61,G60,0),IF(A61&gt;$B$3,H60,0)))</f>
        <v/>
      </c>
      <c r="I61" s="6" t="str">
        <f>IF(A61&gt;$B$4,"",H61)</f>
        <v/>
      </c>
    </row>
    <row r="62" spans="1:9" x14ac:dyDescent="0.2">
      <c r="A62" s="1" t="str">
        <f>IF(A61&lt;$B$4,A61+1,"")</f>
        <v/>
      </c>
      <c r="B62" s="1" t="str">
        <f t="shared" si="0"/>
        <v/>
      </c>
      <c r="C62" s="6"/>
      <c r="D62" s="5" t="str">
        <f>IF(A62&gt;$B$4,"",(D61+C62+E61)*($B$9+1))</f>
        <v/>
      </c>
      <c r="E62" s="5" t="str">
        <f>IF(A62&gt;$B$4,"",IF(A62=$B$3,PMT($B$9,$B$4-A62,D61,0),IF(A62&gt;$B$3,E61,0)))</f>
        <v/>
      </c>
      <c r="F62" s="6" t="str">
        <f>IF(A62&gt;$B$4,"",E62)</f>
        <v/>
      </c>
      <c r="G62" s="5" t="str">
        <f>IF(A62&gt;$B$4,"",(G61+C62+H61)*(IF(A62&gt;=$B$3,$B$10,$B$8)+1))</f>
        <v/>
      </c>
      <c r="H62" s="5" t="str">
        <f>IF(A62&gt;$B$4,"",IF(A62=$B$3,PMT($B$10,$B$4-A62,G61,0),IF(A62&gt;$B$3,H61,0)))</f>
        <v/>
      </c>
      <c r="I62" s="6" t="str">
        <f>IF(A62&gt;$B$4,"",H62)</f>
        <v/>
      </c>
    </row>
    <row r="63" spans="1:9" x14ac:dyDescent="0.2">
      <c r="A63" s="1" t="str">
        <f>IF(A62&lt;$B$4,A62+1,"")</f>
        <v/>
      </c>
      <c r="B63" s="1" t="str">
        <f t="shared" si="0"/>
        <v/>
      </c>
      <c r="C63" s="6"/>
      <c r="D63" s="5" t="str">
        <f>IF(A63&gt;$B$4,"",(D62+C63+E62)*($B$9+1))</f>
        <v/>
      </c>
      <c r="E63" s="5" t="str">
        <f>IF(A63&gt;$B$4,"",IF(A63=$B$3,PMT($B$9,$B$4-A63,D62,0),IF(A63&gt;$B$3,E62,0)))</f>
        <v/>
      </c>
      <c r="F63" s="6" t="str">
        <f>IF(A63&gt;$B$4,"",E63)</f>
        <v/>
      </c>
      <c r="G63" s="5" t="str">
        <f>IF(A63&gt;$B$4,"",(G62+C63+H62)*(IF(A63&gt;=$B$3,$B$10,$B$8)+1))</f>
        <v/>
      </c>
      <c r="H63" s="5" t="str">
        <f>IF(A63&gt;$B$4,"",IF(A63=$B$3,PMT($B$10,$B$4-A63,G62,0),IF(A63&gt;$B$3,H62,0)))</f>
        <v/>
      </c>
      <c r="I63" s="6" t="str">
        <f>IF(A63&gt;$B$4,"",H63)</f>
        <v/>
      </c>
    </row>
    <row r="64" spans="1:9" x14ac:dyDescent="0.2">
      <c r="A64" s="1" t="str">
        <f>IF(A63&lt;$B$4,A63+1,"")</f>
        <v/>
      </c>
      <c r="B64" s="1" t="str">
        <f t="shared" si="0"/>
        <v/>
      </c>
      <c r="C64" s="6"/>
      <c r="D64" s="5" t="str">
        <f>IF(A64&gt;$B$4,"",(D63+C64+E63)*($B$9+1))</f>
        <v/>
      </c>
      <c r="E64" s="5" t="str">
        <f>IF(A64&gt;$B$4,"",IF(A64=$B$3,PMT($B$9,$B$4-A64,D63,0),IF(A64&gt;$B$3,E63,0)))</f>
        <v/>
      </c>
      <c r="F64" s="6" t="str">
        <f>IF(A64&gt;$B$4,"",E64)</f>
        <v/>
      </c>
      <c r="G64" s="5" t="str">
        <f>IF(A64&gt;$B$4,"",(G63+C64+H63)*(IF(A64&gt;=$B$3,$B$10,$B$8)+1))</f>
        <v/>
      </c>
      <c r="H64" s="5" t="str">
        <f>IF(A64&gt;$B$4,"",IF(A64=$B$3,PMT($B$10,$B$4-A64,G63,0),IF(A64&gt;$B$3,H63,0)))</f>
        <v/>
      </c>
      <c r="I64" s="6" t="str">
        <f>IF(A64&gt;$B$4,"",H64)</f>
        <v/>
      </c>
    </row>
    <row r="65" spans="1:9" x14ac:dyDescent="0.2">
      <c r="A65" s="1" t="str">
        <f>IF(A64&lt;$B$4,A64+1,"")</f>
        <v/>
      </c>
      <c r="B65" s="1" t="str">
        <f t="shared" si="0"/>
        <v/>
      </c>
      <c r="C65" s="6"/>
      <c r="D65" s="5" t="str">
        <f>IF(A65&gt;$B$4,"",(D64+C65+E64)*($B$9+1))</f>
        <v/>
      </c>
      <c r="E65" s="5" t="str">
        <f>IF(A65&gt;$B$4,"",IF(A65=$B$3,PMT($B$9,$B$4-A65,D64,0),IF(A65&gt;$B$3,E64,0)))</f>
        <v/>
      </c>
      <c r="F65" s="6" t="str">
        <f>IF(A65&gt;$B$4,"",E65)</f>
        <v/>
      </c>
      <c r="G65" s="5" t="str">
        <f>IF(A65&gt;$B$4,"",(G64+C65+H64)*(IF(A65&gt;=$B$3,$B$10,$B$8)+1))</f>
        <v/>
      </c>
      <c r="H65" s="5" t="str">
        <f>IF(A65&gt;$B$4,"",IF(A65=$B$3,PMT($B$10,$B$4-A65,G64,0),IF(A65&gt;$B$3,H64,0)))</f>
        <v/>
      </c>
      <c r="I65" s="6" t="str">
        <f>IF(A65&gt;$B$4,"",H65)</f>
        <v/>
      </c>
    </row>
    <row r="66" spans="1:9" x14ac:dyDescent="0.2">
      <c r="A66" s="1" t="str">
        <f>IF(A65&lt;$B$4,A65+1,"")</f>
        <v/>
      </c>
      <c r="B66" s="1" t="str">
        <f t="shared" si="0"/>
        <v/>
      </c>
      <c r="C66" s="6"/>
      <c r="D66" s="5" t="str">
        <f>IF(A66&gt;$B$4,"",(D65+C66+E65)*($B$9+1))</f>
        <v/>
      </c>
      <c r="E66" s="5" t="str">
        <f>IF(A66&gt;$B$4,"",IF(A66=$B$3,PMT($B$9,$B$4-A66,D65,0),IF(A66&gt;$B$3,E65,0)))</f>
        <v/>
      </c>
      <c r="F66" s="6" t="str">
        <f>IF(A66&gt;$B$4,"",E66)</f>
        <v/>
      </c>
      <c r="G66" s="5" t="str">
        <f>IF(A66&gt;$B$4,"",(G65+C66+H65)*(IF(A66&gt;=$B$3,$B$10,$B$8)+1))</f>
        <v/>
      </c>
      <c r="H66" s="5" t="str">
        <f>IF(A66&gt;$B$4,"",IF(A66=$B$3,PMT($B$10,$B$4-A66,G65,0),IF(A66&gt;$B$3,H65,0)))</f>
        <v/>
      </c>
      <c r="I66" s="6" t="str">
        <f>IF(A66&gt;$B$4,"",H66)</f>
        <v/>
      </c>
    </row>
    <row r="67" spans="1:9" x14ac:dyDescent="0.2">
      <c r="A67" s="1" t="str">
        <f>IF(A66&lt;$B$4,A66+1,"")</f>
        <v/>
      </c>
      <c r="B67" s="1" t="str">
        <f t="shared" si="0"/>
        <v/>
      </c>
      <c r="C67" s="6"/>
      <c r="D67" s="5" t="str">
        <f>IF(A67&gt;$B$4,"",(D66+C67+E66)*($B$9+1))</f>
        <v/>
      </c>
      <c r="E67" s="5" t="str">
        <f>IF(A67&gt;$B$4,"",IF(A67=$B$3,PMT($B$9,$B$4-A67,D66,0),IF(A67&gt;$B$3,E66,0)))</f>
        <v/>
      </c>
      <c r="F67" s="6" t="str">
        <f>IF(A67&gt;$B$4,"",E67)</f>
        <v/>
      </c>
      <c r="G67" s="5" t="str">
        <f>IF(A67&gt;$B$4,"",(G66+C67+H66)*(IF(A67&gt;=$B$3,$B$10,$B$8)+1))</f>
        <v/>
      </c>
      <c r="H67" s="5" t="str">
        <f>IF(A67&gt;$B$4,"",IF(A67=$B$3,PMT($B$10,$B$4-A67,G66,0),IF(A67&gt;$B$3,H66,0)))</f>
        <v/>
      </c>
      <c r="I67" s="6" t="str">
        <f>IF(A67&gt;$B$4,"",H67)</f>
        <v/>
      </c>
    </row>
    <row r="68" spans="1:9" x14ac:dyDescent="0.2">
      <c r="A68" s="1" t="str">
        <f>IF(A67&lt;$B$4,A67+1,"")</f>
        <v/>
      </c>
      <c r="B68" s="1" t="str">
        <f t="shared" si="0"/>
        <v/>
      </c>
      <c r="C68" s="6"/>
      <c r="D68" s="5" t="str">
        <f>IF(A68&gt;$B$4,"",(D67+C68+E67)*($B$9+1))</f>
        <v/>
      </c>
      <c r="E68" s="5" t="str">
        <f>IF(A68&gt;$B$4,"",IF(A68=$B$3,PMT($B$9,$B$4-A68,D67,0),IF(A68&gt;$B$3,E67,0)))</f>
        <v/>
      </c>
      <c r="F68" s="6" t="str">
        <f>IF(A68&gt;$B$4,"",E68)</f>
        <v/>
      </c>
      <c r="G68" s="5" t="str">
        <f>IF(A68&gt;$B$4,"",(G67+C68+H67)*(IF(A68&gt;=$B$3,$B$10,$B$8)+1))</f>
        <v/>
      </c>
      <c r="H68" s="5" t="str">
        <f>IF(A68&gt;$B$4,"",IF(A68=$B$3,PMT($B$10,$B$4-A68,G67,0),IF(A68&gt;$B$3,H67,0)))</f>
        <v/>
      </c>
      <c r="I68" s="6" t="str">
        <f>IF(A68&gt;$B$4,"",H68)</f>
        <v/>
      </c>
    </row>
    <row r="69" spans="1:9" x14ac:dyDescent="0.2">
      <c r="A69" s="1" t="str">
        <f>IF(A68&lt;$B$4,A68+1,"")</f>
        <v/>
      </c>
      <c r="B69" s="1" t="str">
        <f t="shared" si="0"/>
        <v/>
      </c>
      <c r="C69" s="6"/>
      <c r="D69" s="5" t="str">
        <f>IF(A69&gt;$B$4,"",(D68+C69+E68)*($B$9+1))</f>
        <v/>
      </c>
      <c r="E69" s="5" t="str">
        <f>IF(A69&gt;$B$4,"",IF(A69=$B$3,PMT($B$9,$B$4-A69,D68,0),IF(A69&gt;$B$3,E68,0)))</f>
        <v/>
      </c>
      <c r="F69" s="6" t="str">
        <f>IF(A69&gt;$B$4,"",E69)</f>
        <v/>
      </c>
      <c r="G69" s="5" t="str">
        <f>IF(A69&gt;$B$4,"",(G68+C69+H68)*(IF(A69&gt;=$B$3,$B$10,$B$8)+1))</f>
        <v/>
      </c>
      <c r="H69" s="5" t="str">
        <f>IF(A69&gt;$B$4,"",IF(A69=$B$3,PMT($B$10,$B$4-A69,G68,0),IF(A69&gt;$B$3,H68,0)))</f>
        <v/>
      </c>
      <c r="I69" s="6" t="str">
        <f>IF(A69&gt;$B$4,"",H69)</f>
        <v/>
      </c>
    </row>
    <row r="70" spans="1:9" x14ac:dyDescent="0.2">
      <c r="A70" s="1" t="str">
        <f>IF(A69&lt;$B$4,A69+1,"")</f>
        <v/>
      </c>
      <c r="B70" s="1" t="str">
        <f t="shared" si="0"/>
        <v/>
      </c>
      <c r="C70" s="6"/>
      <c r="D70" s="5" t="str">
        <f>IF(A70&gt;$B$4,"",(D69+C70+E69)*($B$9+1))</f>
        <v/>
      </c>
      <c r="E70" s="5" t="str">
        <f>IF(A70&gt;$B$4,"",IF(A70=$B$3,PMT($B$9,$B$4-A70,D69,0),IF(A70&gt;$B$3,E69,0)))</f>
        <v/>
      </c>
      <c r="F70" s="6" t="str">
        <f>IF(A70&gt;$B$4,"",E70)</f>
        <v/>
      </c>
      <c r="G70" s="5" t="str">
        <f>IF(A70&gt;$B$4,"",(G69+C70+H69)*(IF(A70&gt;=$B$3,$B$10,$B$8)+1))</f>
        <v/>
      </c>
      <c r="H70" s="5" t="str">
        <f>IF(A70&gt;$B$4,"",IF(A70=$B$3,PMT($B$10,$B$4-A70,G69,0),IF(A70&gt;$B$3,H69,0)))</f>
        <v/>
      </c>
      <c r="I70" s="6" t="str">
        <f>IF(A70&gt;$B$4,"",H70)</f>
        <v/>
      </c>
    </row>
    <row r="71" spans="1:9" x14ac:dyDescent="0.2">
      <c r="A71" s="1" t="str">
        <f>IF(A70&lt;$B$4,A70+1,"")</f>
        <v/>
      </c>
      <c r="B71" s="1" t="str">
        <f t="shared" si="0"/>
        <v/>
      </c>
      <c r="C71" s="6"/>
      <c r="D71" s="5" t="str">
        <f>IF(A71&gt;$B$4,"",(D70+C71+E70)*($B$9+1))</f>
        <v/>
      </c>
      <c r="E71" s="5" t="str">
        <f>IF(A71&gt;$B$4,"",IF(A71=$B$3,PMT($B$9,$B$4-A71,D70,0),IF(A71&gt;$B$3,E70,0)))</f>
        <v/>
      </c>
      <c r="F71" s="6" t="str">
        <f>IF(A71&gt;$B$4,"",E71)</f>
        <v/>
      </c>
      <c r="G71" s="5" t="str">
        <f>IF(A71&gt;$B$4,"",(G70+C71+H70)*(IF(A71&gt;=$B$3,$B$10,$B$8)+1))</f>
        <v/>
      </c>
      <c r="H71" s="5" t="str">
        <f>IF(A71&gt;$B$4,"",IF(A71=$B$3,PMT($B$10,$B$4-A71,G70,0),IF(A71&gt;$B$3,H70,0)))</f>
        <v/>
      </c>
      <c r="I71" s="6" t="str">
        <f>IF(A71&gt;$B$4,"",H71)</f>
        <v/>
      </c>
    </row>
    <row r="72" spans="1:9" x14ac:dyDescent="0.2">
      <c r="A72" s="1" t="str">
        <f>IF(A71&lt;$B$4,A71+1,"")</f>
        <v/>
      </c>
      <c r="B72" s="1" t="str">
        <f t="shared" si="0"/>
        <v/>
      </c>
      <c r="C72" s="6"/>
      <c r="D72" s="5" t="str">
        <f>IF(A72&gt;$B$4,"",(D71+C72+E71)*($B$9+1))</f>
        <v/>
      </c>
      <c r="E72" s="5" t="str">
        <f>IF(A72&gt;$B$4,"",IF(A72=$B$3,PMT($B$9,$B$4-A72,D71,0),IF(A72&gt;$B$3,E71,0)))</f>
        <v/>
      </c>
      <c r="F72" s="6" t="str">
        <f>IF(A72&gt;$B$4,"",E72)</f>
        <v/>
      </c>
      <c r="G72" s="5" t="str">
        <f>IF(A72&gt;$B$4,"",(G71+C72+H71)*(IF(A72&gt;=$B$3,$B$10,$B$8)+1))</f>
        <v/>
      </c>
      <c r="H72" s="5" t="str">
        <f>IF(A72&gt;$B$4,"",IF(A72=$B$3,PMT($B$10,$B$4-A72,G71,0),IF(A72&gt;$B$3,H71,0)))</f>
        <v/>
      </c>
      <c r="I72" s="6" t="str">
        <f>IF(A72&gt;$B$4,"",H72)</f>
        <v/>
      </c>
    </row>
    <row r="73" spans="1:9" x14ac:dyDescent="0.2">
      <c r="A73" s="1" t="str">
        <f>IF(A72&lt;$B$4,A72+1,"")</f>
        <v/>
      </c>
      <c r="B73" s="1" t="str">
        <f t="shared" si="0"/>
        <v/>
      </c>
      <c r="C73" s="6"/>
      <c r="D73" s="5" t="str">
        <f>IF(A73&gt;$B$4,"",(D72+C73+E72)*($B$9+1))</f>
        <v/>
      </c>
      <c r="E73" s="5" t="str">
        <f>IF(A73&gt;$B$4,"",IF(A73=$B$3,PMT($B$9,$B$4-A73,D72,0),IF(A73&gt;$B$3,E72,0)))</f>
        <v/>
      </c>
      <c r="F73" s="6" t="str">
        <f>IF(A73&gt;$B$4,"",E73)</f>
        <v/>
      </c>
      <c r="G73" s="5" t="str">
        <f>IF(A73&gt;$B$4,"",(G72+C73+H72)*(IF(A73&gt;=$B$3,$B$10,$B$8)+1))</f>
        <v/>
      </c>
      <c r="H73" s="5" t="str">
        <f>IF(A73&gt;$B$4,"",IF(A73=$B$3,PMT($B$10,$B$4-A73,G72,0),IF(A73&gt;$B$3,H72,0)))</f>
        <v/>
      </c>
      <c r="I73" s="6" t="str">
        <f>IF(A73&gt;$B$4,"",H73)</f>
        <v/>
      </c>
    </row>
    <row r="74" spans="1:9" x14ac:dyDescent="0.2">
      <c r="A74" s="1" t="str">
        <f>IF(A73&lt;$B$4,A73+1,"")</f>
        <v/>
      </c>
      <c r="B74" s="1" t="str">
        <f t="shared" si="0"/>
        <v/>
      </c>
      <c r="C74" s="6"/>
      <c r="D74" s="5" t="str">
        <f>IF(A74&gt;$B$4,"",(D73+C74+E73)*($B$9+1))</f>
        <v/>
      </c>
      <c r="E74" s="5" t="str">
        <f>IF(A74&gt;$B$4,"",IF(A74=$B$3,PMT($B$9,$B$4-A74,D73,0),IF(A74&gt;$B$3,E73,0)))</f>
        <v/>
      </c>
      <c r="F74" s="6" t="str">
        <f>IF(A74&gt;$B$4,"",E74)</f>
        <v/>
      </c>
      <c r="G74" s="5" t="str">
        <f>IF(A74&gt;$B$4,"",(G73+C74+H73)*(IF(A74&gt;=$B$3,$B$10,$B$8)+1))</f>
        <v/>
      </c>
      <c r="H74" s="5" t="str">
        <f>IF(A74&gt;$B$4,"",IF(A74=$B$3,PMT($B$10,$B$4-A74,G73,0),IF(A74&gt;$B$3,H73,0)))</f>
        <v/>
      </c>
      <c r="I74" s="6" t="str">
        <f>IF(A74&gt;$B$4,"",H74)</f>
        <v/>
      </c>
    </row>
    <row r="75" spans="1:9" x14ac:dyDescent="0.2">
      <c r="A75" s="1" t="str">
        <f>IF(A74&lt;$B$4,A74+1,"")</f>
        <v/>
      </c>
      <c r="B75" s="1" t="str">
        <f t="shared" si="0"/>
        <v/>
      </c>
      <c r="C75" s="6"/>
      <c r="D75" s="5" t="str">
        <f>IF(A75&gt;$B$4,"",(D74+C75+E74)*($B$9+1))</f>
        <v/>
      </c>
      <c r="E75" s="5" t="str">
        <f>IF(A75&gt;$B$4,"",IF(A75=$B$3,PMT($B$9,$B$4-A75,D74,0),IF(A75&gt;$B$3,E74,0)))</f>
        <v/>
      </c>
      <c r="F75" s="6" t="str">
        <f>IF(A75&gt;$B$4,"",E75)</f>
        <v/>
      </c>
      <c r="G75" s="5" t="str">
        <f>IF(A75&gt;$B$4,"",(G74+C75+H74)*(IF(A75&gt;=$B$3,$B$10,$B$8)+1))</f>
        <v/>
      </c>
      <c r="H75" s="5" t="str">
        <f>IF(A75&gt;$B$4,"",IF(A75=$B$3,PMT($B$10,$B$4-A75,G74,0),IF(A75&gt;$B$3,H74,0)))</f>
        <v/>
      </c>
      <c r="I75" s="6" t="str">
        <f>IF(A75&gt;$B$4,"",H75)</f>
        <v/>
      </c>
    </row>
    <row r="76" spans="1:9" x14ac:dyDescent="0.2">
      <c r="A76" s="1" t="str">
        <f>IF(A75&lt;$B$4,A75+1,"")</f>
        <v/>
      </c>
      <c r="B76" s="1" t="str">
        <f t="shared" si="0"/>
        <v/>
      </c>
      <c r="C76" s="6"/>
      <c r="D76" s="5" t="str">
        <f>IF(A76&gt;$B$4,"",(D75+C76+E75)*($B$9+1))</f>
        <v/>
      </c>
      <c r="E76" s="5" t="str">
        <f>IF(A76&gt;$B$4,"",IF(A76=$B$3,PMT($B$9,$B$4-A76,D75,0),IF(A76&gt;$B$3,E75,0)))</f>
        <v/>
      </c>
      <c r="F76" s="6" t="str">
        <f>IF(A76&gt;$B$4,"",E76)</f>
        <v/>
      </c>
      <c r="G76" s="5" t="str">
        <f>IF(A76&gt;$B$4,"",(G75+C76+H75)*(IF(A76&gt;=$B$3,$B$10,$B$8)+1))</f>
        <v/>
      </c>
      <c r="H76" s="5" t="str">
        <f>IF(A76&gt;$B$4,"",IF(A76=$B$3,PMT($B$10,$B$4-A76,G75,0),IF(A76&gt;$B$3,H75,0)))</f>
        <v/>
      </c>
      <c r="I76" s="6" t="str">
        <f>IF(A76&gt;$B$4,"",H76)</f>
        <v/>
      </c>
    </row>
    <row r="77" spans="1:9" x14ac:dyDescent="0.2">
      <c r="A77" s="1" t="str">
        <f>IF(A76&lt;$B$4,A76+1,"")</f>
        <v/>
      </c>
      <c r="B77" s="1" t="str">
        <f t="shared" si="0"/>
        <v/>
      </c>
      <c r="C77" s="6"/>
      <c r="D77" s="5" t="str">
        <f>IF(A77&gt;$B$4,"",(D76+C77+E76)*($B$9+1))</f>
        <v/>
      </c>
      <c r="E77" s="5" t="str">
        <f>IF(A77&gt;$B$4,"",IF(A77=$B$3,PMT($B$9,$B$4-A77,D76,0),IF(A77&gt;$B$3,E76,0)))</f>
        <v/>
      </c>
      <c r="F77" s="6" t="str">
        <f>IF(A77&gt;$B$4,"",E77)</f>
        <v/>
      </c>
      <c r="G77" s="5" t="str">
        <f>IF(A77&gt;$B$4,"",(G76+C77+H76)*(IF(A77&gt;=$B$3,$B$10,$B$8)+1))</f>
        <v/>
      </c>
      <c r="H77" s="5" t="str">
        <f>IF(A77&gt;$B$4,"",IF(A77=$B$3,PMT($B$10,$B$4-A77,G76,0),IF(A77&gt;$B$3,H76,0)))</f>
        <v/>
      </c>
      <c r="I77" s="6" t="str">
        <f>IF(A77&gt;$B$4,"",H77)</f>
        <v/>
      </c>
    </row>
    <row r="78" spans="1:9" x14ac:dyDescent="0.2">
      <c r="A78" s="1" t="str">
        <f>IF(A77&lt;$B$4,A77+1,"")</f>
        <v/>
      </c>
      <c r="B78" s="1" t="str">
        <f t="shared" ref="B78:B111" si="1">IF(A78="","",B77+1)</f>
        <v/>
      </c>
      <c r="C78" s="6"/>
      <c r="D78" s="5" t="str">
        <f>IF(A78&gt;$B$4,"",(D77+C78+E77)*($B$9+1))</f>
        <v/>
      </c>
      <c r="E78" s="5" t="str">
        <f>IF(A78&gt;$B$4,"",IF(A78=$B$3,PMT($B$9,$B$4-A78,D77,0),IF(A78&gt;$B$3,E77,0)))</f>
        <v/>
      </c>
      <c r="F78" s="6" t="str">
        <f>IF(A78&gt;$B$4,"",E78)</f>
        <v/>
      </c>
      <c r="G78" s="5" t="str">
        <f>IF(A78&gt;$B$4,"",(G77+C78+H77)*(IF(A78&gt;=$B$3,$B$10,$B$8)+1))</f>
        <v/>
      </c>
      <c r="H78" s="5" t="str">
        <f>IF(A78&gt;$B$4,"",IF(A78=$B$3,PMT($B$10,$B$4-A78,G77,0),IF(A78&gt;$B$3,H77,0)))</f>
        <v/>
      </c>
      <c r="I78" s="6" t="str">
        <f>IF(A78&gt;$B$4,"",H78)</f>
        <v/>
      </c>
    </row>
    <row r="79" spans="1:9" x14ac:dyDescent="0.2">
      <c r="A79" s="1" t="str">
        <f>IF(A78&lt;$B$4,A78+1,"")</f>
        <v/>
      </c>
      <c r="B79" s="1" t="str">
        <f t="shared" si="1"/>
        <v/>
      </c>
      <c r="C79" s="6"/>
      <c r="D79" s="5" t="str">
        <f>IF(A79&gt;$B$4,"",(D78+C79+E78)*($B$9+1))</f>
        <v/>
      </c>
      <c r="E79" s="5" t="str">
        <f>IF(A79&gt;$B$4,"",IF(A79=$B$3,PMT($B$9,$B$4-A79,D78,0),IF(A79&gt;$B$3,E78,0)))</f>
        <v/>
      </c>
      <c r="F79" s="6" t="str">
        <f>IF(A79&gt;$B$4,"",E79)</f>
        <v/>
      </c>
      <c r="G79" s="5" t="str">
        <f>IF(A79&gt;$B$4,"",(G78+C79+H78)*(IF(A79&gt;=$B$3,$B$10,$B$8)+1))</f>
        <v/>
      </c>
      <c r="H79" s="5" t="str">
        <f>IF(A79&gt;$B$4,"",IF(A79=$B$3,PMT($B$10,$B$4-A79,G78,0),IF(A79&gt;$B$3,H78,0)))</f>
        <v/>
      </c>
      <c r="I79" s="6" t="str">
        <f>IF(A79&gt;$B$4,"",H79)</f>
        <v/>
      </c>
    </row>
    <row r="80" spans="1:9" x14ac:dyDescent="0.2">
      <c r="A80" s="1" t="str">
        <f>IF(A79&lt;$B$4,A79+1,"")</f>
        <v/>
      </c>
      <c r="B80" s="1" t="str">
        <f t="shared" si="1"/>
        <v/>
      </c>
      <c r="C80" s="6"/>
      <c r="D80" s="5" t="str">
        <f>IF(A80&gt;$B$4,"",(D79+C80+E79)*($B$9+1))</f>
        <v/>
      </c>
      <c r="E80" s="5" t="str">
        <f>IF(A80&gt;$B$4,"",IF(A80=$B$3,PMT($B$9,$B$4-A80,D79,0),IF(A80&gt;$B$3,E79,0)))</f>
        <v/>
      </c>
      <c r="F80" s="6" t="str">
        <f>IF(A80&gt;$B$4,"",E80)</f>
        <v/>
      </c>
      <c r="G80" s="5" t="str">
        <f>IF(A80&gt;$B$4,"",(G79+C80+H79)*(IF(A80&gt;=$B$3,$B$10,$B$8)+1))</f>
        <v/>
      </c>
      <c r="H80" s="5" t="str">
        <f>IF(A80&gt;$B$4,"",IF(A80=$B$3,PMT($B$10,$B$4-A80,G79,0),IF(A80&gt;$B$3,H79,0)))</f>
        <v/>
      </c>
      <c r="I80" s="6" t="str">
        <f>IF(A80&gt;$B$4,"",H80)</f>
        <v/>
      </c>
    </row>
    <row r="81" spans="1:9" x14ac:dyDescent="0.2">
      <c r="A81" s="1" t="str">
        <f>IF(A80&lt;$B$4,A80+1,"")</f>
        <v/>
      </c>
      <c r="B81" s="1" t="str">
        <f t="shared" si="1"/>
        <v/>
      </c>
      <c r="C81" s="6"/>
      <c r="D81" s="5" t="str">
        <f>IF(A81&gt;$B$4,"",(D80+C81+E80)*($B$9+1))</f>
        <v/>
      </c>
      <c r="E81" s="5" t="str">
        <f>IF(A81&gt;$B$4,"",IF(A81=$B$3,PMT($B$9,$B$4-A81,D80,0),IF(A81&gt;$B$3,E80,0)))</f>
        <v/>
      </c>
      <c r="F81" s="6" t="str">
        <f>IF(A81&gt;$B$4,"",E81)</f>
        <v/>
      </c>
      <c r="G81" s="5" t="str">
        <f>IF(A81&gt;$B$4,"",(G80+C81+H80)*(IF(A81&gt;=$B$3,$B$10,$B$8)+1))</f>
        <v/>
      </c>
      <c r="H81" s="5" t="str">
        <f>IF(A81&gt;$B$4,"",IF(A81=$B$3,PMT($B$10,$B$4-A81,G80,0),IF(A81&gt;$B$3,H80,0)))</f>
        <v/>
      </c>
      <c r="I81" s="6" t="str">
        <f>IF(A81&gt;$B$4,"",H81)</f>
        <v/>
      </c>
    </row>
    <row r="82" spans="1:9" x14ac:dyDescent="0.2">
      <c r="A82" s="1" t="str">
        <f>IF(A81&lt;$B$4,A81+1,"")</f>
        <v/>
      </c>
      <c r="B82" s="1" t="str">
        <f t="shared" si="1"/>
        <v/>
      </c>
      <c r="C82" s="6"/>
      <c r="D82" s="5" t="str">
        <f>IF(A82&gt;$B$4,"",(D81+C82+E81)*($B$9+1))</f>
        <v/>
      </c>
      <c r="E82" s="5" t="str">
        <f>IF(A82&gt;$B$4,"",IF(A82=$B$3,PMT($B$9,$B$4-A82,D81,0),IF(A82&gt;$B$3,E81,0)))</f>
        <v/>
      </c>
      <c r="F82" s="6" t="str">
        <f>IF(A82&gt;$B$4,"",E82)</f>
        <v/>
      </c>
      <c r="G82" s="5" t="str">
        <f>IF(A82&gt;$B$4,"",(G81+C82+H81)*(IF(A82&gt;=$B$3,$B$10,$B$8)+1))</f>
        <v/>
      </c>
      <c r="H82" s="5" t="str">
        <f>IF(A82&gt;$B$4,"",IF(A82=$B$3,PMT($B$10,$B$4-A82,G81,0),IF(A82&gt;$B$3,H81,0)))</f>
        <v/>
      </c>
      <c r="I82" s="6" t="str">
        <f>IF(A82&gt;$B$4,"",H82)</f>
        <v/>
      </c>
    </row>
    <row r="83" spans="1:9" x14ac:dyDescent="0.2">
      <c r="A83" s="1" t="str">
        <f>IF(A82&lt;$B$4,A82+1,"")</f>
        <v/>
      </c>
      <c r="B83" s="1" t="str">
        <f t="shared" si="1"/>
        <v/>
      </c>
      <c r="C83" s="6"/>
      <c r="D83" s="5" t="str">
        <f>IF(A83&gt;$B$4,"",(D82+C83+E82)*($B$9+1))</f>
        <v/>
      </c>
      <c r="E83" s="5" t="str">
        <f>IF(A83&gt;$B$4,"",IF(A83=$B$3,PMT($B$9,$B$4-A83,D82,0),IF(A83&gt;$B$3,E82,0)))</f>
        <v/>
      </c>
      <c r="F83" s="6" t="str">
        <f>IF(A83&gt;$B$4,"",E83)</f>
        <v/>
      </c>
      <c r="G83" s="5" t="str">
        <f>IF(A83&gt;$B$4,"",(G82+C83+H82)*(IF(A83&gt;=$B$3,$B$10,$B$8)+1))</f>
        <v/>
      </c>
      <c r="H83" s="5" t="str">
        <f>IF(A83&gt;$B$4,"",IF(A83=$B$3,PMT($B$10,$B$4-A83,G82,0),IF(A83&gt;$B$3,H82,0)))</f>
        <v/>
      </c>
      <c r="I83" s="6" t="str">
        <f>IF(A83&gt;$B$4,"",H83)</f>
        <v/>
      </c>
    </row>
    <row r="84" spans="1:9" x14ac:dyDescent="0.2">
      <c r="A84" s="1" t="str">
        <f>IF(A83&lt;$B$4,A83+1,"")</f>
        <v/>
      </c>
      <c r="B84" s="1" t="str">
        <f t="shared" si="1"/>
        <v/>
      </c>
      <c r="C84" s="6"/>
      <c r="D84" s="5" t="str">
        <f>IF(A84&gt;$B$4,"",(D83+C84+E83)*($B$9+1))</f>
        <v/>
      </c>
      <c r="E84" s="5" t="str">
        <f>IF(A84&gt;$B$4,"",IF(A84=$B$3,PMT($B$9,$B$4-A84,D83,0),IF(A84&gt;$B$3,E83,0)))</f>
        <v/>
      </c>
      <c r="F84" s="6" t="str">
        <f>IF(A84&gt;$B$4,"",E84)</f>
        <v/>
      </c>
      <c r="G84" s="5" t="str">
        <f>IF(A84&gt;$B$4,"",(G83+C84+H83)*(IF(A84&gt;=$B$3,$B$10,$B$8)+1))</f>
        <v/>
      </c>
      <c r="H84" s="5" t="str">
        <f>IF(A84&gt;$B$4,"",IF(A84=$B$3,PMT($B$10,$B$4-A84,G83,0),IF(A84&gt;$B$3,H83,0)))</f>
        <v/>
      </c>
      <c r="I84" s="6" t="str">
        <f>IF(A84&gt;$B$4,"",H84)</f>
        <v/>
      </c>
    </row>
    <row r="85" spans="1:9" x14ac:dyDescent="0.2">
      <c r="A85" s="1" t="str">
        <f>IF(A84&lt;$B$4,A84+1,"")</f>
        <v/>
      </c>
      <c r="B85" s="1" t="str">
        <f t="shared" si="1"/>
        <v/>
      </c>
      <c r="C85" s="6"/>
      <c r="D85" s="5" t="str">
        <f>IF(A85&gt;$B$4,"",(D84+C85+E84)*($B$9+1))</f>
        <v/>
      </c>
      <c r="E85" s="5" t="str">
        <f>IF(A85&gt;$B$4,"",IF(A85=$B$3,PMT($B$9,$B$4-A85,D84,0),IF(A85&gt;$B$3,E84,0)))</f>
        <v/>
      </c>
      <c r="F85" s="6" t="str">
        <f>IF(A85&gt;$B$4,"",E85)</f>
        <v/>
      </c>
      <c r="G85" s="5" t="str">
        <f>IF(A85&gt;$B$4,"",(G84+C85+H84)*(IF(A85&gt;=$B$3,$B$10,$B$8)+1))</f>
        <v/>
      </c>
      <c r="H85" s="5" t="str">
        <f>IF(A85&gt;$B$4,"",IF(A85=$B$3,PMT($B$10,$B$4-A85,G84,0),IF(A85&gt;$B$3,H84,0)))</f>
        <v/>
      </c>
      <c r="I85" s="6" t="str">
        <f>IF(A85&gt;$B$4,"",H85)</f>
        <v/>
      </c>
    </row>
    <row r="86" spans="1:9" x14ac:dyDescent="0.2">
      <c r="A86" s="1" t="str">
        <f>IF(A85&lt;$B$4,A85+1,"")</f>
        <v/>
      </c>
      <c r="B86" s="1" t="str">
        <f t="shared" si="1"/>
        <v/>
      </c>
      <c r="C86" s="6"/>
      <c r="D86" s="5" t="str">
        <f>IF(A86&gt;$B$4,"",(D85+C86+E85)*($B$9+1))</f>
        <v/>
      </c>
      <c r="E86" s="5" t="str">
        <f>IF(A86&gt;$B$4,"",IF(A86=$B$3,PMT($B$9,$B$4-A86,D85,0),IF(A86&gt;$B$3,E85,0)))</f>
        <v/>
      </c>
      <c r="F86" s="6" t="str">
        <f>IF(A86&gt;$B$4,"",E86)</f>
        <v/>
      </c>
      <c r="G86" s="5" t="str">
        <f>IF(A86&gt;$B$4,"",(G85+C86+H85)*(IF(A86&gt;=$B$3,$B$10,$B$8)+1))</f>
        <v/>
      </c>
      <c r="H86" s="5" t="str">
        <f>IF(A86&gt;$B$4,"",IF(A86=$B$3,PMT($B$10,$B$4-A86,G85,0),IF(A86&gt;$B$3,H85,0)))</f>
        <v/>
      </c>
      <c r="I86" s="6" t="str">
        <f>IF(A86&gt;$B$4,"",H86)</f>
        <v/>
      </c>
    </row>
    <row r="87" spans="1:9" x14ac:dyDescent="0.2">
      <c r="A87" s="1" t="str">
        <f>IF(A86&lt;$B$4,A86+1,"")</f>
        <v/>
      </c>
      <c r="B87" s="1" t="str">
        <f t="shared" si="1"/>
        <v/>
      </c>
      <c r="C87" s="6"/>
      <c r="D87" s="5" t="str">
        <f>IF(A87&gt;$B$4,"",(D86+C87+E86)*($B$9+1))</f>
        <v/>
      </c>
      <c r="E87" s="5" t="str">
        <f>IF(A87&gt;$B$4,"",IF(A87=$B$3,PMT($B$9,$B$4-A87,D86,0),IF(A87&gt;$B$3,E86,0)))</f>
        <v/>
      </c>
      <c r="F87" s="6" t="str">
        <f>IF(A87&gt;$B$4,"",E87)</f>
        <v/>
      </c>
      <c r="G87" s="5" t="str">
        <f>IF(A87&gt;$B$4,"",(G86+C87+H86)*(IF(A87&gt;=$B$3,$B$10,$B$8)+1))</f>
        <v/>
      </c>
      <c r="H87" s="5" t="str">
        <f>IF(A87&gt;$B$4,"",IF(A87=$B$3,PMT($B$10,$B$4-A87,G86,0),IF(A87&gt;$B$3,H86,0)))</f>
        <v/>
      </c>
      <c r="I87" s="6" t="str">
        <f>IF(A87&gt;$B$4,"",H87)</f>
        <v/>
      </c>
    </row>
    <row r="88" spans="1:9" x14ac:dyDescent="0.2">
      <c r="A88" s="1" t="str">
        <f>IF(A87&lt;$B$4,A87+1,"")</f>
        <v/>
      </c>
      <c r="B88" s="1" t="str">
        <f t="shared" si="1"/>
        <v/>
      </c>
      <c r="C88" s="6"/>
      <c r="D88" s="5" t="str">
        <f>IF(A88&gt;$B$4,"",(D87+C88+E87)*($B$9+1))</f>
        <v/>
      </c>
      <c r="E88" s="5" t="str">
        <f>IF(A88&gt;$B$4,"",IF(A88=$B$3,PMT($B$9,$B$4-A88,D87,0),IF(A88&gt;$B$3,E87,0)))</f>
        <v/>
      </c>
      <c r="F88" s="6" t="str">
        <f>IF(A88&gt;$B$4,"",E88)</f>
        <v/>
      </c>
      <c r="G88" s="5" t="str">
        <f>IF(A88&gt;$B$4,"",(G87+C88+H87)*(IF(A88&gt;=$B$3,$B$10,$B$8)+1))</f>
        <v/>
      </c>
      <c r="H88" s="5" t="str">
        <f>IF(A88&gt;$B$4,"",IF(A88=$B$3,PMT($B$10,$B$4-A88,G87,0),IF(A88&gt;$B$3,H87,0)))</f>
        <v/>
      </c>
      <c r="I88" s="6" t="str">
        <f>IF(A88&gt;$B$4,"",H88)</f>
        <v/>
      </c>
    </row>
    <row r="89" spans="1:9" x14ac:dyDescent="0.2">
      <c r="A89" s="1" t="str">
        <f>IF(A88&lt;$B$4,A88+1,"")</f>
        <v/>
      </c>
      <c r="B89" s="1" t="str">
        <f t="shared" si="1"/>
        <v/>
      </c>
      <c r="C89" s="6"/>
      <c r="D89" s="5" t="str">
        <f>IF(A89&gt;$B$4,"",(D88+C89+E88)*($B$9+1))</f>
        <v/>
      </c>
      <c r="E89" s="5" t="str">
        <f>IF(A89&gt;$B$4,"",IF(A89=$B$3,PMT($B$9,$B$4-A89,D88,0),IF(A89&gt;$B$3,E88,0)))</f>
        <v/>
      </c>
      <c r="F89" s="6" t="str">
        <f>IF(A89&gt;$B$4,"",E89)</f>
        <v/>
      </c>
      <c r="G89" s="5" t="str">
        <f>IF(A89&gt;$B$4,"",(G88+C89+H88)*(IF(A89&gt;=$B$3,$B$10,$B$8)+1))</f>
        <v/>
      </c>
      <c r="H89" s="5" t="str">
        <f>IF(A89&gt;$B$4,"",IF(A89=$B$3,PMT($B$10,$B$4-A89,G88,0),IF(A89&gt;$B$3,H88,0)))</f>
        <v/>
      </c>
      <c r="I89" s="6" t="str">
        <f>IF(A89&gt;$B$4,"",H89)</f>
        <v/>
      </c>
    </row>
    <row r="90" spans="1:9" x14ac:dyDescent="0.2">
      <c r="A90" s="1" t="str">
        <f>IF(A89&lt;$B$4,A89+1,"")</f>
        <v/>
      </c>
      <c r="B90" s="1" t="str">
        <f t="shared" si="1"/>
        <v/>
      </c>
      <c r="C90" s="6"/>
      <c r="D90" s="5" t="str">
        <f>IF(A90&gt;$B$4,"",(D89+C90+E89)*($B$9+1))</f>
        <v/>
      </c>
      <c r="E90" s="5" t="str">
        <f>IF(A90&gt;$B$4,"",IF(A90=$B$3,PMT($B$9,$B$4-A90,D89,0),IF(A90&gt;$B$3,E89,0)))</f>
        <v/>
      </c>
      <c r="F90" s="6" t="str">
        <f>IF(A90&gt;$B$4,"",E90)</f>
        <v/>
      </c>
      <c r="G90" s="5" t="str">
        <f>IF(A90&gt;$B$4,"",(G89+C90+H89)*(IF(A90&gt;=$B$3,$B$10,$B$8)+1))</f>
        <v/>
      </c>
      <c r="H90" s="5" t="str">
        <f>IF(A90&gt;$B$4,"",IF(A90=$B$3,PMT($B$10,$B$4-A90,G89,0),IF(A90&gt;$B$3,H89,0)))</f>
        <v/>
      </c>
      <c r="I90" s="6" t="str">
        <f>IF(A90&gt;$B$4,"",H90)</f>
        <v/>
      </c>
    </row>
    <row r="91" spans="1:9" x14ac:dyDescent="0.2">
      <c r="A91" s="1" t="str">
        <f>IF(A90&lt;$B$4,A90+1,"")</f>
        <v/>
      </c>
      <c r="B91" s="1" t="str">
        <f t="shared" si="1"/>
        <v/>
      </c>
      <c r="C91" s="6"/>
      <c r="D91" s="5" t="str">
        <f>IF(A91&gt;$B$4,"",(D90+C91+E90)*($B$9+1))</f>
        <v/>
      </c>
      <c r="E91" s="5" t="str">
        <f>IF(A91&gt;$B$4,"",IF(A91=$B$3,PMT($B$9,$B$4-A91,D90,0),IF(A91&gt;$B$3,E90,0)))</f>
        <v/>
      </c>
      <c r="F91" s="6" t="str">
        <f>IF(A91&gt;$B$4,"",E91)</f>
        <v/>
      </c>
      <c r="G91" s="5" t="str">
        <f>IF(A91&gt;$B$4,"",(G90+C91+H90)*(IF(A91&gt;=$B$3,$B$10,$B$8)+1))</f>
        <v/>
      </c>
      <c r="H91" s="5" t="str">
        <f>IF(A91&gt;$B$4,"",IF(A91=$B$3,PMT($B$10,$B$4-A91,G90,0),IF(A91&gt;$B$3,H90,0)))</f>
        <v/>
      </c>
      <c r="I91" s="6" t="str">
        <f>IF(A91&gt;$B$4,"",H91)</f>
        <v/>
      </c>
    </row>
    <row r="92" spans="1:9" x14ac:dyDescent="0.2">
      <c r="A92" s="1" t="str">
        <f>IF(A91&lt;$B$4,A91+1,"")</f>
        <v/>
      </c>
      <c r="B92" s="1" t="str">
        <f t="shared" si="1"/>
        <v/>
      </c>
      <c r="C92" s="6"/>
      <c r="D92" s="5" t="str">
        <f>IF(A92&gt;$B$4,"",(D91+C92+E91)*($B$9+1))</f>
        <v/>
      </c>
      <c r="E92" s="5" t="str">
        <f>IF(A92&gt;$B$4,"",IF(A92=$B$3,PMT($B$9,$B$4-A92,D91,0),IF(A92&gt;$B$3,E91,0)))</f>
        <v/>
      </c>
      <c r="F92" s="6" t="str">
        <f>IF(A92&gt;$B$4,"",E92)</f>
        <v/>
      </c>
      <c r="G92" s="5" t="str">
        <f>IF(A92&gt;$B$4,"",(G91+C92+H91)*(IF(A92&gt;=$B$3,$B$10,$B$8)+1))</f>
        <v/>
      </c>
      <c r="H92" s="5" t="str">
        <f>IF(A92&gt;$B$4,"",IF(A92=$B$3,PMT($B$10,$B$4-A92,G91,0),IF(A92&gt;$B$3,H91,0)))</f>
        <v/>
      </c>
      <c r="I92" s="6" t="str">
        <f>IF(A92&gt;$B$4,"",H92)</f>
        <v/>
      </c>
    </row>
    <row r="93" spans="1:9" x14ac:dyDescent="0.2">
      <c r="A93" s="1" t="str">
        <f>IF(A92&lt;$B$4,A92+1,"")</f>
        <v/>
      </c>
      <c r="B93" s="1" t="str">
        <f t="shared" si="1"/>
        <v/>
      </c>
      <c r="C93" s="6"/>
      <c r="D93" s="5" t="str">
        <f>IF(A93&gt;$B$4,"",(D92+C93+E92)*($B$9+1))</f>
        <v/>
      </c>
      <c r="E93" s="5" t="str">
        <f>IF(A93&gt;$B$4,"",IF(A93=$B$3,PMT($B$9,$B$4-A93,D92,0),IF(A93&gt;$B$3,E92,0)))</f>
        <v/>
      </c>
      <c r="F93" s="6" t="str">
        <f>IF(A93&gt;$B$4,"",E93)</f>
        <v/>
      </c>
      <c r="G93" s="5" t="str">
        <f>IF(A93&gt;$B$4,"",(G92+C93+H92)*(IF(A93&gt;=$B$3,$B$10,$B$8)+1))</f>
        <v/>
      </c>
      <c r="H93" s="5" t="str">
        <f>IF(A93&gt;$B$4,"",IF(A93=$B$3,PMT($B$10,$B$4-A93,G92,0),IF(A93&gt;$B$3,H92,0)))</f>
        <v/>
      </c>
      <c r="I93" s="6" t="str">
        <f>IF(A93&gt;$B$4,"",H93)</f>
        <v/>
      </c>
    </row>
    <row r="94" spans="1:9" x14ac:dyDescent="0.2">
      <c r="A94" s="1" t="str">
        <f>IF(A93&lt;$B$4,A93+1,"")</f>
        <v/>
      </c>
      <c r="B94" s="1" t="str">
        <f t="shared" si="1"/>
        <v/>
      </c>
      <c r="C94" s="6"/>
      <c r="D94" s="5" t="str">
        <f>IF(A94&gt;$B$4,"",(D93+C94+E93)*($B$9+1))</f>
        <v/>
      </c>
      <c r="E94" s="5" t="str">
        <f>IF(A94&gt;$B$4,"",IF(A94=$B$3,PMT($B$9,$B$4-A94,D93,0),IF(A94&gt;$B$3,E93,0)))</f>
        <v/>
      </c>
      <c r="F94" s="6" t="str">
        <f>IF(A94&gt;$B$4,"",E94)</f>
        <v/>
      </c>
      <c r="G94" s="5" t="str">
        <f>IF(A94&gt;$B$4,"",(G93+C94+H93)*(IF(A94&gt;=$B$3,$B$10,$B$8)+1))</f>
        <v/>
      </c>
      <c r="H94" s="5" t="str">
        <f>IF(A94&gt;$B$4,"",IF(A94=$B$3,PMT($B$10,$B$4-A94,G93,0),IF(A94&gt;$B$3,H93,0)))</f>
        <v/>
      </c>
      <c r="I94" s="6" t="str">
        <f>IF(A94&gt;$B$4,"",H94)</f>
        <v/>
      </c>
    </row>
    <row r="95" spans="1:9" x14ac:dyDescent="0.2">
      <c r="A95" s="1" t="str">
        <f>IF(A94&lt;$B$4,A94+1,"")</f>
        <v/>
      </c>
      <c r="B95" s="1" t="str">
        <f t="shared" si="1"/>
        <v/>
      </c>
      <c r="C95" s="6"/>
      <c r="D95" s="5" t="str">
        <f>IF(A95&gt;$B$4,"",(D94+C95+E94)*($B$9+1))</f>
        <v/>
      </c>
      <c r="E95" s="5" t="str">
        <f>IF(A95&gt;$B$4,"",IF(A95=$B$3,PMT($B$9,$B$4-A95,D94,0),IF(A95&gt;$B$3,E94,0)))</f>
        <v/>
      </c>
      <c r="F95" s="6" t="str">
        <f>IF(A95&gt;$B$4,"",E95)</f>
        <v/>
      </c>
      <c r="G95" s="5" t="str">
        <f>IF(A95&gt;$B$4,"",(G94+C95+H94)*(IF(A95&gt;=$B$3,$B$10,$B$8)+1))</f>
        <v/>
      </c>
      <c r="H95" s="5" t="str">
        <f>IF(A95&gt;$B$4,"",IF(A95=$B$3,PMT($B$10,$B$4-A95,G94,0),IF(A95&gt;$B$3,H94,0)))</f>
        <v/>
      </c>
      <c r="I95" s="6" t="str">
        <f>IF(A95&gt;$B$4,"",H95)</f>
        <v/>
      </c>
    </row>
    <row r="96" spans="1:9" x14ac:dyDescent="0.2">
      <c r="A96" s="1" t="str">
        <f>IF(A95&lt;$B$4,A95+1,"")</f>
        <v/>
      </c>
      <c r="B96" s="1" t="str">
        <f t="shared" si="1"/>
        <v/>
      </c>
      <c r="C96" s="6"/>
      <c r="D96" s="5" t="str">
        <f>IF(A96&gt;$B$4,"",(D95+C96+E95)*($B$9+1))</f>
        <v/>
      </c>
      <c r="E96" s="5" t="str">
        <f>IF(A96&gt;$B$4,"",IF(A96=$B$3,PMT($B$9,$B$4-A96,D95,0),IF(A96&gt;$B$3,E95,0)))</f>
        <v/>
      </c>
      <c r="F96" s="6" t="str">
        <f>IF(A96&gt;$B$4,"",E96)</f>
        <v/>
      </c>
      <c r="G96" s="5" t="str">
        <f>IF(A96&gt;$B$4,"",(G95+C96+H95)*(IF(A96&gt;=$B$3,$B$10,$B$8)+1))</f>
        <v/>
      </c>
      <c r="H96" s="5" t="str">
        <f>IF(A96&gt;$B$4,"",IF(A96=$B$3,PMT($B$10,$B$4-A96,G95,0),IF(A96&gt;$B$3,H95,0)))</f>
        <v/>
      </c>
      <c r="I96" s="6" t="str">
        <f>IF(A96&gt;$B$4,"",H96)</f>
        <v/>
      </c>
    </row>
    <row r="97" spans="1:9" x14ac:dyDescent="0.2">
      <c r="A97" s="1" t="str">
        <f>IF(A96&lt;$B$4,A96+1,"")</f>
        <v/>
      </c>
      <c r="B97" s="1" t="str">
        <f t="shared" si="1"/>
        <v/>
      </c>
      <c r="C97" s="6"/>
      <c r="D97" s="5" t="str">
        <f>IF(A97&gt;$B$4,"",(D96+C97+E96)*($B$9+1))</f>
        <v/>
      </c>
      <c r="E97" s="5" t="str">
        <f>IF(A97&gt;$B$4,"",IF(A97=$B$3,PMT($B$9,$B$4-A97,D96,0),IF(A97&gt;$B$3,E96,0)))</f>
        <v/>
      </c>
      <c r="F97" s="6" t="str">
        <f>IF(A97&gt;$B$4,"",E97)</f>
        <v/>
      </c>
      <c r="G97" s="5" t="str">
        <f>IF(A97&gt;$B$4,"",(G96+C97+H96)*(IF(A97&gt;=$B$3,$B$10,$B$8)+1))</f>
        <v/>
      </c>
      <c r="H97" s="5" t="str">
        <f>IF(A97&gt;$B$4,"",IF(A97=$B$3,PMT($B$10,$B$4-A97,G96,0),IF(A97&gt;$B$3,H96,0)))</f>
        <v/>
      </c>
      <c r="I97" s="6" t="str">
        <f>IF(A97&gt;$B$4,"",H97)</f>
        <v/>
      </c>
    </row>
    <row r="98" spans="1:9" x14ac:dyDescent="0.2">
      <c r="A98" s="1" t="str">
        <f>IF(A97&lt;$B$4,A97+1,"")</f>
        <v/>
      </c>
      <c r="B98" s="1" t="str">
        <f t="shared" si="1"/>
        <v/>
      </c>
      <c r="C98" s="6"/>
      <c r="D98" s="5" t="str">
        <f>IF(A98&gt;$B$4,"",(D97+C98+E97)*($B$9+1))</f>
        <v/>
      </c>
      <c r="E98" s="5" t="str">
        <f>IF(A98&gt;$B$4,"",IF(A98=$B$3,PMT($B$9,$B$4-A98,D97,0),IF(A98&gt;$B$3,E97,0)))</f>
        <v/>
      </c>
      <c r="F98" s="6" t="str">
        <f>IF(A98&gt;$B$4,"",E98)</f>
        <v/>
      </c>
      <c r="G98" s="5" t="str">
        <f>IF(A98&gt;$B$4,"",(G97+C98+H97)*(IF(A98&gt;=$B$3,$B$10,$B$8)+1))</f>
        <v/>
      </c>
      <c r="H98" s="5" t="str">
        <f>IF(A98&gt;$B$4,"",IF(A98=$B$3,PMT($B$10,$B$4-A98,G97,0),IF(A98&gt;$B$3,H97,0)))</f>
        <v/>
      </c>
      <c r="I98" s="6" t="str">
        <f>IF(A98&gt;$B$4,"",H98)</f>
        <v/>
      </c>
    </row>
    <row r="99" spans="1:9" x14ac:dyDescent="0.2">
      <c r="A99" s="1" t="str">
        <f>IF(A98&lt;$B$4,A98+1,"")</f>
        <v/>
      </c>
      <c r="B99" s="1" t="str">
        <f t="shared" si="1"/>
        <v/>
      </c>
      <c r="C99" s="6"/>
      <c r="D99" s="5" t="str">
        <f>IF(A99&gt;$B$4,"",(D98+C99+E98)*($B$9+1))</f>
        <v/>
      </c>
      <c r="E99" s="5" t="str">
        <f>IF(A99&gt;$B$4,"",IF(A99=$B$3,PMT($B$9,$B$4-A99,D98,0),IF(A99&gt;$B$3,E98,0)))</f>
        <v/>
      </c>
      <c r="F99" s="6" t="str">
        <f>IF(A99&gt;$B$4,"",E99)</f>
        <v/>
      </c>
      <c r="G99" s="5" t="str">
        <f>IF(A99&gt;$B$4,"",(G98+C99+H98)*(IF(A99&gt;=$B$3,$B$10,$B$8)+1))</f>
        <v/>
      </c>
      <c r="H99" s="5" t="str">
        <f>IF(A99&gt;$B$4,"",IF(A99=$B$3,PMT($B$10,$B$4-A99,G98,0),IF(A99&gt;$B$3,H98,0)))</f>
        <v/>
      </c>
      <c r="I99" s="6" t="str">
        <f>IF(A99&gt;$B$4,"",H99)</f>
        <v/>
      </c>
    </row>
    <row r="100" spans="1:9" x14ac:dyDescent="0.2">
      <c r="A100" s="1" t="str">
        <f>IF(A99&lt;$B$4,A99+1,"")</f>
        <v/>
      </c>
      <c r="B100" s="1" t="str">
        <f t="shared" si="1"/>
        <v/>
      </c>
      <c r="C100" s="6"/>
      <c r="D100" s="5" t="str">
        <f>IF(A100&gt;$B$4,"",(D99+C100+E99)*($B$9+1))</f>
        <v/>
      </c>
      <c r="E100" s="5" t="str">
        <f>IF(A100&gt;$B$4,"",IF(A100=$B$3,PMT($B$9,$B$4-A100,D99,0),IF(A100&gt;$B$3,E99,0)))</f>
        <v/>
      </c>
      <c r="F100" s="6" t="str">
        <f>IF(A100&gt;$B$4,"",E100)</f>
        <v/>
      </c>
      <c r="G100" s="5" t="str">
        <f>IF(A100&gt;$B$4,"",(G99+C100+H99)*(IF(A100&gt;=$B$3,$B$10,$B$8)+1))</f>
        <v/>
      </c>
      <c r="H100" s="5" t="str">
        <f>IF(A100&gt;$B$4,"",IF(A100=$B$3,PMT($B$10,$B$4-A100,G99,0),IF(A100&gt;$B$3,H99,0)))</f>
        <v/>
      </c>
      <c r="I100" s="6" t="str">
        <f>IF(A100&gt;$B$4,"",H100)</f>
        <v/>
      </c>
    </row>
    <row r="101" spans="1:9" x14ac:dyDescent="0.2">
      <c r="A101" s="1" t="str">
        <f>IF(A100&lt;$B$4,A100+1,"")</f>
        <v/>
      </c>
      <c r="B101" s="1" t="str">
        <f t="shared" si="1"/>
        <v/>
      </c>
      <c r="C101" s="6"/>
      <c r="D101" s="5" t="str">
        <f>IF(A101&gt;$B$4,"",(D100+C101+E100)*($B$9+1))</f>
        <v/>
      </c>
      <c r="E101" s="5" t="str">
        <f>IF(A101&gt;$B$4,"",IF(A101=$B$3,PMT($B$9,$B$4-A101,D100,0),IF(A101&gt;$B$3,E100,0)))</f>
        <v/>
      </c>
      <c r="F101" s="6" t="str">
        <f>IF(A101&gt;$B$4,"",E101)</f>
        <v/>
      </c>
      <c r="G101" s="5" t="str">
        <f>IF(A101&gt;$B$4,"",(G100+C101+H100)*(IF(A101&gt;=$B$3,$B$10,$B$8)+1))</f>
        <v/>
      </c>
      <c r="H101" s="5" t="str">
        <f>IF(A101&gt;$B$4,"",IF(A101=$B$3,PMT($B$10,$B$4-A101,G100,0),IF(A101&gt;$B$3,H100,0)))</f>
        <v/>
      </c>
      <c r="I101" s="6" t="str">
        <f>IF(A101&gt;$B$4,"",H101)</f>
        <v/>
      </c>
    </row>
    <row r="102" spans="1:9" x14ac:dyDescent="0.2">
      <c r="A102" s="1" t="str">
        <f>IF(A101&lt;$B$4,A101+1,"")</f>
        <v/>
      </c>
      <c r="B102" s="1" t="str">
        <f t="shared" si="1"/>
        <v/>
      </c>
      <c r="C102" s="6"/>
      <c r="D102" s="5" t="str">
        <f>IF(A102&gt;$B$4,"",(D101+C102+E101)*($B$9+1))</f>
        <v/>
      </c>
      <c r="E102" s="5" t="str">
        <f>IF(A102&gt;$B$4,"",IF(A102=$B$3,PMT($B$9,$B$4-A102,D101,0),IF(A102&gt;$B$3,E101,0)))</f>
        <v/>
      </c>
      <c r="F102" s="6" t="str">
        <f>IF(A102&gt;$B$4,"",E102)</f>
        <v/>
      </c>
      <c r="G102" s="5" t="str">
        <f>IF(A102&gt;$B$4,"",(G101+C102+H101)*(IF(A102&gt;=$B$3,$B$10,$B$8)+1))</f>
        <v/>
      </c>
      <c r="H102" s="5" t="str">
        <f>IF(A102&gt;$B$4,"",IF(A102=$B$3,PMT($B$10,$B$4-A102,G101,0),IF(A102&gt;$B$3,H101,0)))</f>
        <v/>
      </c>
      <c r="I102" s="6" t="str">
        <f>IF(A102&gt;$B$4,"",H102)</f>
        <v/>
      </c>
    </row>
    <row r="103" spans="1:9" x14ac:dyDescent="0.2">
      <c r="A103" s="1" t="str">
        <f>IF(A102&lt;$B$4,A102+1,"")</f>
        <v/>
      </c>
      <c r="B103" s="1" t="str">
        <f t="shared" si="1"/>
        <v/>
      </c>
      <c r="C103" s="6"/>
      <c r="D103" s="5" t="str">
        <f>IF(A103&gt;$B$4,"",(D102+C103+E102)*($B$9+1))</f>
        <v/>
      </c>
      <c r="E103" s="5" t="str">
        <f>IF(A103&gt;$B$4,"",IF(A103=$B$3,PMT($B$9,$B$4-A103,D102,0),IF(A103&gt;$B$3,E102,0)))</f>
        <v/>
      </c>
      <c r="F103" s="6" t="str">
        <f>IF(A103&gt;$B$4,"",E103)</f>
        <v/>
      </c>
      <c r="G103" s="5" t="str">
        <f>IF(A103&gt;$B$4,"",(G102+C103+H102)*(IF(A103&gt;=$B$3,$B$10,$B$8)+1))</f>
        <v/>
      </c>
      <c r="H103" s="5" t="str">
        <f>IF(A103&gt;$B$4,"",IF(A103=$B$3,PMT($B$10,$B$4-A103,G102,0),IF(A103&gt;$B$3,H102,0)))</f>
        <v/>
      </c>
      <c r="I103" s="6" t="str">
        <f>IF(A103&gt;$B$4,"",H103)</f>
        <v/>
      </c>
    </row>
    <row r="104" spans="1:9" x14ac:dyDescent="0.2">
      <c r="A104" s="1" t="str">
        <f>IF(A103&lt;$B$4,A103+1,"")</f>
        <v/>
      </c>
      <c r="B104" s="1" t="str">
        <f t="shared" si="1"/>
        <v/>
      </c>
      <c r="C104" s="6"/>
      <c r="D104" s="5" t="str">
        <f>IF(A104&gt;$B$4,"",(D103+C104+E103)*($B$9+1))</f>
        <v/>
      </c>
      <c r="E104" s="5" t="str">
        <f>IF(A104&gt;$B$4,"",IF(A104=$B$3,PMT($B$9,$B$4-A104,D103,0),IF(A104&gt;$B$3,E103,0)))</f>
        <v/>
      </c>
      <c r="F104" s="6" t="str">
        <f>IF(A104&gt;$B$4,"",E104)</f>
        <v/>
      </c>
      <c r="G104" s="5" t="str">
        <f>IF(A104&gt;$B$4,"",(G103+C104+H103)*(IF(A104&gt;=$B$3,$B$10,$B$8)+1))</f>
        <v/>
      </c>
      <c r="H104" s="5" t="str">
        <f>IF(A104&gt;$B$4,"",IF(A104=$B$3,PMT($B$10,$B$4-A104,G103,0),IF(A104&gt;$B$3,H103,0)))</f>
        <v/>
      </c>
      <c r="I104" s="6" t="str">
        <f>IF(A104&gt;$B$4,"",H104)</f>
        <v/>
      </c>
    </row>
    <row r="105" spans="1:9" x14ac:dyDescent="0.2">
      <c r="A105" s="1" t="str">
        <f>IF(A104&lt;$B$4,A104+1,"")</f>
        <v/>
      </c>
      <c r="B105" s="1" t="str">
        <f t="shared" si="1"/>
        <v/>
      </c>
      <c r="C105" s="6"/>
      <c r="D105" s="5" t="str">
        <f>IF(A105&gt;$B$4,"",(D104+C105+E104)*($B$9+1))</f>
        <v/>
      </c>
      <c r="E105" s="5" t="str">
        <f>IF(A105&gt;$B$4,"",IF(A105=$B$3,PMT($B$9,$B$4-A105,D104,0),IF(A105&gt;$B$3,E104,0)))</f>
        <v/>
      </c>
      <c r="F105" s="6" t="str">
        <f>IF(A105&gt;$B$4,"",E105)</f>
        <v/>
      </c>
      <c r="G105" s="5" t="str">
        <f>IF(A105&gt;$B$4,"",(G104+C105+H104)*(IF(A105&gt;=$B$3,$B$10,$B$8)+1))</f>
        <v/>
      </c>
      <c r="H105" s="5" t="str">
        <f>IF(A105&gt;$B$4,"",IF(A105=$B$3,PMT($B$10,$B$4-A105,G104,0),IF(A105&gt;$B$3,H104,0)))</f>
        <v/>
      </c>
      <c r="I105" s="6" t="str">
        <f>IF(A105&gt;$B$4,"",H105)</f>
        <v/>
      </c>
    </row>
    <row r="106" spans="1:9" x14ac:dyDescent="0.2">
      <c r="A106" s="1" t="str">
        <f>IF(A105&lt;$B$4,A105+1,"")</f>
        <v/>
      </c>
      <c r="B106" s="1" t="str">
        <f t="shared" si="1"/>
        <v/>
      </c>
      <c r="C106" s="6"/>
      <c r="D106" s="5" t="str">
        <f>IF(A106&gt;$B$4,"",(D105+C106+E105)*($B$9+1))</f>
        <v/>
      </c>
      <c r="E106" s="5" t="str">
        <f>IF(A106&gt;$B$4,"",IF(A106=$B$3,PMT($B$9,$B$4-A106,D105,0),IF(A106&gt;$B$3,E105,0)))</f>
        <v/>
      </c>
      <c r="F106" s="6" t="str">
        <f>IF(A106&gt;$B$4,"",E106)</f>
        <v/>
      </c>
      <c r="G106" s="5" t="str">
        <f>IF(A106&gt;$B$4,"",(G105+C106+H105)*(IF(A106&gt;=$B$3,$B$10,$B$8)+1))</f>
        <v/>
      </c>
      <c r="H106" s="5" t="str">
        <f>IF(A106&gt;$B$4,"",IF(A106=$B$3,PMT($B$10,$B$4-A106,G105,0),IF(A106&gt;$B$3,H105,0)))</f>
        <v/>
      </c>
      <c r="I106" s="6" t="str">
        <f>IF(A106&gt;$B$4,"",H106)</f>
        <v/>
      </c>
    </row>
    <row r="107" spans="1:9" x14ac:dyDescent="0.2">
      <c r="A107" s="1" t="str">
        <f>IF(A106&lt;$B$4,A106+1,"")</f>
        <v/>
      </c>
      <c r="B107" s="1" t="str">
        <f t="shared" si="1"/>
        <v/>
      </c>
      <c r="C107" s="6"/>
      <c r="D107" s="5" t="str">
        <f>IF(A107&gt;$B$4,"",(D106+C107+E106)*($B$9+1))</f>
        <v/>
      </c>
      <c r="E107" s="5" t="str">
        <f>IF(A107&gt;$B$4,"",IF(A107=$B$3,PMT($B$9,$B$4-A107,D106,0),IF(A107&gt;$B$3,E106,0)))</f>
        <v/>
      </c>
      <c r="F107" s="6" t="str">
        <f>IF(A107&gt;$B$4,"",E107)</f>
        <v/>
      </c>
      <c r="G107" s="5" t="str">
        <f>IF(A107&gt;$B$4,"",(G106+C107+H106)*(IF(A107&gt;=$B$3,$B$10,$B$8)+1))</f>
        <v/>
      </c>
      <c r="H107" s="5" t="str">
        <f>IF(A107&gt;$B$4,"",IF(A107=$B$3,PMT($B$10,$B$4-A107,G106,0),IF(A107&gt;$B$3,H106,0)))</f>
        <v/>
      </c>
      <c r="I107" s="6" t="str">
        <f>IF(A107&gt;$B$4,"",H107)</f>
        <v/>
      </c>
    </row>
    <row r="108" spans="1:9" x14ac:dyDescent="0.2">
      <c r="A108" s="1" t="str">
        <f>IF(A107&lt;$B$4,A107+1,"")</f>
        <v/>
      </c>
      <c r="B108" s="1" t="str">
        <f t="shared" si="1"/>
        <v/>
      </c>
      <c r="C108" s="6"/>
      <c r="D108" s="5" t="str">
        <f>IF(A108&gt;$B$4,"",(D107+C108+E107)*($B$9+1))</f>
        <v/>
      </c>
      <c r="E108" s="5" t="str">
        <f>IF(A108&gt;$B$4,"",IF(A108=$B$3,PMT($B$9,$B$4-A108,D107,0),IF(A108&gt;$B$3,E107,0)))</f>
        <v/>
      </c>
      <c r="F108" s="6" t="str">
        <f>IF(A108&gt;$B$4,"",E108)</f>
        <v/>
      </c>
      <c r="G108" s="5" t="str">
        <f>IF(A108&gt;$B$4,"",(G107+C108+H107)*(IF(A108&gt;=$B$3,$B$10,$B$8)+1))</f>
        <v/>
      </c>
      <c r="H108" s="5" t="str">
        <f>IF(A108&gt;$B$4,"",IF(A108=$B$3,PMT($B$10,$B$4-A108,G107,0),IF(A108&gt;$B$3,H107,0)))</f>
        <v/>
      </c>
      <c r="I108" s="6" t="str">
        <f>IF(A108&gt;$B$4,"",H108)</f>
        <v/>
      </c>
    </row>
    <row r="109" spans="1:9" x14ac:dyDescent="0.2">
      <c r="A109" s="1" t="str">
        <f>IF(A108&lt;$B$4,A108+1,"")</f>
        <v/>
      </c>
      <c r="B109" s="1" t="str">
        <f t="shared" si="1"/>
        <v/>
      </c>
      <c r="C109" s="6"/>
      <c r="D109" s="5" t="str">
        <f>IF(A109&gt;$B$4,"",(D108+C109+E108)*($B$9+1))</f>
        <v/>
      </c>
      <c r="E109" s="5" t="str">
        <f>IF(A109&gt;$B$4,"",IF(A109=$B$3,PMT($B$9,$B$4-A109,D108,0),IF(A109&gt;$B$3,E108,0)))</f>
        <v/>
      </c>
      <c r="F109" s="6" t="str">
        <f>IF(A109&gt;$B$4,"",E109)</f>
        <v/>
      </c>
      <c r="G109" s="5" t="str">
        <f>IF(A109&gt;$B$4,"",(G108+C109+H108)*(IF(A109&gt;=$B$3,$B$10,$B$8)+1))</f>
        <v/>
      </c>
      <c r="H109" s="5" t="str">
        <f>IF(A109&gt;$B$4,"",IF(A109=$B$3,PMT($B$10,$B$4-A109,G108,0),IF(A109&gt;$B$3,H108,0)))</f>
        <v/>
      </c>
      <c r="I109" s="6" t="str">
        <f>IF(A109&gt;$B$4,"",H109)</f>
        <v/>
      </c>
    </row>
    <row r="110" spans="1:9" x14ac:dyDescent="0.2">
      <c r="A110" s="1" t="str">
        <f>IF(A109&lt;$B$4,A109+1,"")</f>
        <v/>
      </c>
      <c r="B110" s="1" t="str">
        <f t="shared" si="1"/>
        <v/>
      </c>
      <c r="C110" s="6"/>
      <c r="D110" s="5" t="str">
        <f>IF(A110&gt;$B$4,"",(D109+C110+E109)*($B$9+1))</f>
        <v/>
      </c>
      <c r="E110" s="5" t="str">
        <f>IF(A110&gt;$B$4,"",IF(A110=$B$3,PMT($B$9,$B$4-A110,D109,0),IF(A110&gt;$B$3,E109,0)))</f>
        <v/>
      </c>
      <c r="F110" s="6" t="str">
        <f>IF(A110&gt;$B$4,"",E110)</f>
        <v/>
      </c>
      <c r="G110" s="5" t="str">
        <f>IF(A110&gt;$B$4,"",(G109+C110+H109)*(IF(A110&gt;=$B$3,$B$10,$B$8)+1))</f>
        <v/>
      </c>
      <c r="H110" s="5" t="str">
        <f>IF(A110&gt;$B$4,"",IF(A110=$B$3,PMT($B$10,$B$4-A110,G109,0),IF(A110&gt;$B$3,H109,0)))</f>
        <v/>
      </c>
      <c r="I110" s="6" t="str">
        <f>IF(A110&gt;$B$4,"",H110)</f>
        <v/>
      </c>
    </row>
    <row r="111" spans="1:9" x14ac:dyDescent="0.2">
      <c r="A111" s="1" t="str">
        <f>IF(A110&lt;$B$4,A110+1,"")</f>
        <v/>
      </c>
      <c r="B111" s="1" t="str">
        <f t="shared" si="1"/>
        <v/>
      </c>
      <c r="C111" s="6"/>
      <c r="D111" s="5" t="str">
        <f>IF(A111&gt;$B$4,"",(D110+C111+E110)*($B$9+1))</f>
        <v/>
      </c>
      <c r="E111" s="5" t="str">
        <f>IF(A111&gt;$B$4,"",IF(A111=$B$3,PMT($B$9,$B$4-A111,D110,0),IF(A111&gt;$B$3,E110,0)))</f>
        <v/>
      </c>
      <c r="F111" s="6" t="str">
        <f>IF(A111&gt;$B$4,"",E111)</f>
        <v/>
      </c>
      <c r="G111" s="5" t="str">
        <f>IF(A111&gt;$B$4,"",(G110+C111+H110)*(IF(A111&gt;=$B$3,$B$10,$B$8)+1))</f>
        <v/>
      </c>
      <c r="H111" s="5" t="str">
        <f>IF(A111&gt;$B$4,"",IF(A111=$B$3,PMT($B$10,$B$4-A111,G110,0),IF(A111&gt;$B$3,H110,0)))</f>
        <v/>
      </c>
      <c r="I111" s="6" t="str">
        <f>IF(A111&gt;$B$4,"",H111)</f>
        <v/>
      </c>
    </row>
    <row r="112" spans="1:9" x14ac:dyDescent="0.2">
      <c r="C112" s="6"/>
      <c r="D112" s="6"/>
      <c r="E112" s="6"/>
      <c r="F112" s="6"/>
      <c r="G112" s="6"/>
      <c r="H112" s="6"/>
      <c r="I112" s="6"/>
    </row>
    <row r="113" spans="3:9" x14ac:dyDescent="0.2">
      <c r="C113" s="6"/>
      <c r="D113" s="6"/>
      <c r="E113" s="6"/>
      <c r="F113" s="6"/>
      <c r="G113" s="6"/>
      <c r="H113" s="6"/>
      <c r="I113" s="6"/>
    </row>
    <row r="114" spans="3:9" x14ac:dyDescent="0.2">
      <c r="C114" s="6"/>
      <c r="D114" s="6"/>
      <c r="E114" s="6"/>
      <c r="F114" s="6"/>
      <c r="G114" s="6"/>
      <c r="H114" s="6"/>
      <c r="I114" s="6"/>
    </row>
    <row r="115" spans="3:9" x14ac:dyDescent="0.2">
      <c r="C115" s="6"/>
      <c r="D115" s="6"/>
      <c r="E115" s="6"/>
      <c r="F115" s="6"/>
      <c r="G115" s="6"/>
      <c r="H115" s="6"/>
      <c r="I115" s="6"/>
    </row>
    <row r="116" spans="3:9" x14ac:dyDescent="0.2">
      <c r="C116" s="6"/>
      <c r="D116" s="6"/>
      <c r="E116" s="6"/>
      <c r="F116" s="6"/>
      <c r="G116" s="6"/>
      <c r="H116" s="6"/>
      <c r="I116" s="6"/>
    </row>
    <row r="117" spans="3:9" x14ac:dyDescent="0.2">
      <c r="C117" s="6"/>
      <c r="D117" s="6"/>
      <c r="E117" s="6"/>
      <c r="F117" s="6"/>
      <c r="G117" s="6"/>
      <c r="H117" s="6"/>
      <c r="I117" s="6"/>
    </row>
    <row r="118" spans="3:9" x14ac:dyDescent="0.2">
      <c r="C118" s="6"/>
      <c r="D118" s="6"/>
      <c r="E118" s="6"/>
      <c r="F118" s="6"/>
      <c r="G118" s="6"/>
      <c r="H118" s="6"/>
      <c r="I118" s="6"/>
    </row>
    <row r="119" spans="3:9" x14ac:dyDescent="0.2">
      <c r="C119" s="6"/>
      <c r="D119" s="6"/>
      <c r="E119" s="6"/>
      <c r="F119" s="6"/>
      <c r="G119" s="6"/>
      <c r="H119" s="6"/>
      <c r="I119" s="6"/>
    </row>
    <row r="120" spans="3:9" x14ac:dyDescent="0.2">
      <c r="C120" s="6"/>
      <c r="D120" s="6"/>
      <c r="E120" s="6"/>
      <c r="F120" s="6"/>
      <c r="G120" s="6"/>
      <c r="H120" s="6"/>
      <c r="I120" s="6"/>
    </row>
  </sheetData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Barlow</dc:creator>
  <cp:lastModifiedBy>Jim Barlow</cp:lastModifiedBy>
  <cp:lastPrinted>2024-02-29T19:06:11Z</cp:lastPrinted>
  <dcterms:created xsi:type="dcterms:W3CDTF">2024-02-29T18:49:10Z</dcterms:created>
  <dcterms:modified xsi:type="dcterms:W3CDTF">2024-03-04T02:47:42Z</dcterms:modified>
</cp:coreProperties>
</file>